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rkan.ali\Desktop\Desktop\Personal\My Learning\Advance Excel and Power point\30 min for 30 day excel\"/>
    </mc:Choice>
  </mc:AlternateContent>
  <bookViews>
    <workbookView xWindow="-120" yWindow="-120" windowWidth="19800" windowHeight="11760"/>
  </bookViews>
  <sheets>
    <sheet name="Basic" sheetId="2" r:id="rId1"/>
    <sheet name="SumIf + Sumifs" sheetId="8" r:id="rId2"/>
    <sheet name="SumProduct" sheetId="7" r:id="rId3"/>
    <sheet name="EXTRACT DATE AND TIME" sheetId="10" r:id="rId4"/>
    <sheet name="Large" sheetId="9" state="hidden" r:id="rId5"/>
  </sheets>
  <definedNames>
    <definedName name="_xlnm._FilterDatabase" localSheetId="1" hidden="1">'SumIf + Sumifs'!$A$4:$F$72</definedName>
    <definedName name="_xlnm._FilterDatabase" localSheetId="2" hidden="1">SumProduct!#REF!</definedName>
    <definedName name="Prem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" i="10" l="1"/>
  <c r="Y4" i="10"/>
  <c r="L11" i="7"/>
  <c r="G6" i="7" a="1"/>
  <c r="G6" i="7" s="1"/>
  <c r="C19" i="7"/>
  <c r="V5" i="8"/>
  <c r="Y5" i="8" s="1"/>
  <c r="P5" i="8"/>
  <c r="M5" i="8"/>
  <c r="J5" i="8"/>
  <c r="Z4" i="10"/>
  <c r="Y5" i="10"/>
  <c r="Y6" i="10"/>
  <c r="Y7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Y99" i="10"/>
  <c r="Y100" i="10"/>
  <c r="Y101" i="10"/>
  <c r="Y102" i="10"/>
  <c r="Y103" i="10"/>
  <c r="X5" i="10"/>
  <c r="X6" i="10"/>
  <c r="X7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X99" i="10"/>
  <c r="X100" i="10"/>
  <c r="X101" i="10"/>
  <c r="X102" i="10"/>
  <c r="X103" i="10"/>
  <c r="S5" i="10"/>
  <c r="S6" i="10"/>
  <c r="S7" i="10"/>
  <c r="S8" i="10"/>
  <c r="T8" i="10" s="1"/>
  <c r="S9" i="10"/>
  <c r="S10" i="10"/>
  <c r="S11" i="10"/>
  <c r="S12" i="10"/>
  <c r="T12" i="10" s="1"/>
  <c r="S13" i="10"/>
  <c r="S14" i="10"/>
  <c r="S15" i="10"/>
  <c r="S16" i="10"/>
  <c r="T16" i="10" s="1"/>
  <c r="S17" i="10"/>
  <c r="S18" i="10"/>
  <c r="S19" i="10"/>
  <c r="S20" i="10"/>
  <c r="T20" i="10" s="1"/>
  <c r="S21" i="10"/>
  <c r="S22" i="10"/>
  <c r="S23" i="10"/>
  <c r="S24" i="10"/>
  <c r="T24" i="10" s="1"/>
  <c r="S25" i="10"/>
  <c r="S26" i="10"/>
  <c r="S27" i="10"/>
  <c r="S28" i="10"/>
  <c r="T28" i="10" s="1"/>
  <c r="S29" i="10"/>
  <c r="S30" i="10"/>
  <c r="S31" i="10"/>
  <c r="S32" i="10"/>
  <c r="T32" i="10" s="1"/>
  <c r="S33" i="10"/>
  <c r="S34" i="10"/>
  <c r="S35" i="10"/>
  <c r="S36" i="10"/>
  <c r="T36" i="10" s="1"/>
  <c r="S37" i="10"/>
  <c r="S38" i="10"/>
  <c r="S39" i="10"/>
  <c r="S40" i="10"/>
  <c r="T40" i="10" s="1"/>
  <c r="S41" i="10"/>
  <c r="S42" i="10"/>
  <c r="S43" i="10"/>
  <c r="S44" i="10"/>
  <c r="T44" i="10" s="1"/>
  <c r="S45" i="10"/>
  <c r="S46" i="10"/>
  <c r="S47" i="10"/>
  <c r="S48" i="10"/>
  <c r="T48" i="10" s="1"/>
  <c r="S49" i="10"/>
  <c r="S50" i="10"/>
  <c r="S51" i="10"/>
  <c r="S52" i="10"/>
  <c r="T52" i="10" s="1"/>
  <c r="S53" i="10"/>
  <c r="S54" i="10"/>
  <c r="S55" i="10"/>
  <c r="S56" i="10"/>
  <c r="T56" i="10" s="1"/>
  <c r="S57" i="10"/>
  <c r="S58" i="10"/>
  <c r="S59" i="10"/>
  <c r="S60" i="10"/>
  <c r="T60" i="10" s="1"/>
  <c r="S61" i="10"/>
  <c r="S62" i="10"/>
  <c r="S63" i="10"/>
  <c r="S64" i="10"/>
  <c r="T64" i="10" s="1"/>
  <c r="S65" i="10"/>
  <c r="S66" i="10"/>
  <c r="S67" i="10"/>
  <c r="S68" i="10"/>
  <c r="T68" i="10" s="1"/>
  <c r="S69" i="10"/>
  <c r="S70" i="10"/>
  <c r="S71" i="10"/>
  <c r="S72" i="10"/>
  <c r="T72" i="10" s="1"/>
  <c r="S73" i="10"/>
  <c r="S74" i="10"/>
  <c r="S75" i="10"/>
  <c r="S76" i="10"/>
  <c r="T76" i="10" s="1"/>
  <c r="S77" i="10"/>
  <c r="S78" i="10"/>
  <c r="S79" i="10"/>
  <c r="S80" i="10"/>
  <c r="T80" i="10" s="1"/>
  <c r="S81" i="10"/>
  <c r="S82" i="10"/>
  <c r="S83" i="10"/>
  <c r="S84" i="10"/>
  <c r="T84" i="10" s="1"/>
  <c r="S85" i="10"/>
  <c r="S86" i="10"/>
  <c r="S87" i="10"/>
  <c r="S88" i="10"/>
  <c r="T88" i="10" s="1"/>
  <c r="S89" i="10"/>
  <c r="S90" i="10"/>
  <c r="S91" i="10"/>
  <c r="S92" i="10"/>
  <c r="T92" i="10" s="1"/>
  <c r="S93" i="10"/>
  <c r="S94" i="10"/>
  <c r="S95" i="10"/>
  <c r="S96" i="10"/>
  <c r="T96" i="10" s="1"/>
  <c r="S97" i="10"/>
  <c r="S98" i="10"/>
  <c r="S99" i="10"/>
  <c r="S100" i="10"/>
  <c r="T100" i="10" s="1"/>
  <c r="S101" i="10"/>
  <c r="S102" i="10"/>
  <c r="S103" i="10"/>
  <c r="T5" i="10"/>
  <c r="T6" i="10"/>
  <c r="T7" i="10"/>
  <c r="T9" i="10"/>
  <c r="T10" i="10"/>
  <c r="T11" i="10"/>
  <c r="T13" i="10"/>
  <c r="T14" i="10"/>
  <c r="T15" i="10"/>
  <c r="T17" i="10"/>
  <c r="T18" i="10"/>
  <c r="T19" i="10"/>
  <c r="T21" i="10"/>
  <c r="T22" i="10"/>
  <c r="T23" i="10"/>
  <c r="T25" i="10"/>
  <c r="T26" i="10"/>
  <c r="T27" i="10"/>
  <c r="T29" i="10"/>
  <c r="T30" i="10"/>
  <c r="T31" i="10"/>
  <c r="T33" i="10"/>
  <c r="T34" i="10"/>
  <c r="T35" i="10"/>
  <c r="T37" i="10"/>
  <c r="T38" i="10"/>
  <c r="T39" i="10"/>
  <c r="T41" i="10"/>
  <c r="T42" i="10"/>
  <c r="T43" i="10"/>
  <c r="T45" i="10"/>
  <c r="T46" i="10"/>
  <c r="T47" i="10"/>
  <c r="T49" i="10"/>
  <c r="T50" i="10"/>
  <c r="T51" i="10"/>
  <c r="T53" i="10"/>
  <c r="T54" i="10"/>
  <c r="T55" i="10"/>
  <c r="T57" i="10"/>
  <c r="T58" i="10"/>
  <c r="T59" i="10"/>
  <c r="T61" i="10"/>
  <c r="T62" i="10"/>
  <c r="T63" i="10"/>
  <c r="T65" i="10"/>
  <c r="T66" i="10"/>
  <c r="T67" i="10"/>
  <c r="T69" i="10"/>
  <c r="T70" i="10"/>
  <c r="T71" i="10"/>
  <c r="T73" i="10"/>
  <c r="T74" i="10"/>
  <c r="T75" i="10"/>
  <c r="T77" i="10"/>
  <c r="T78" i="10"/>
  <c r="T79" i="10"/>
  <c r="T81" i="10"/>
  <c r="T82" i="10"/>
  <c r="T83" i="10"/>
  <c r="T85" i="10"/>
  <c r="T86" i="10"/>
  <c r="T87" i="10"/>
  <c r="T89" i="10"/>
  <c r="T90" i="10"/>
  <c r="T91" i="10"/>
  <c r="T93" i="10"/>
  <c r="T94" i="10"/>
  <c r="T95" i="10"/>
  <c r="T97" i="10"/>
  <c r="T98" i="10"/>
  <c r="T99" i="10"/>
  <c r="T101" i="10"/>
  <c r="T102" i="10"/>
  <c r="T103" i="10"/>
  <c r="T4" i="10"/>
  <c r="S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4" i="10"/>
  <c r="K4" i="10"/>
  <c r="G11" i="7" a="1"/>
  <c r="G11" i="7" s="1"/>
  <c r="G10" i="7" a="1"/>
  <c r="G10" i="7" s="1"/>
  <c r="G9" i="7" a="1"/>
  <c r="G9" i="7" s="1"/>
  <c r="G8" i="7" a="1"/>
  <c r="G8" i="7" s="1"/>
  <c r="G7" i="7" a="1"/>
  <c r="G7" i="7" s="1"/>
  <c r="Y10" i="8"/>
  <c r="Y6" i="8"/>
  <c r="X11" i="8"/>
  <c r="X10" i="8"/>
  <c r="X9" i="8"/>
  <c r="X8" i="8"/>
  <c r="X7" i="8"/>
  <c r="X6" i="8"/>
  <c r="X5" i="8"/>
  <c r="W11" i="8"/>
  <c r="W10" i="8"/>
  <c r="W9" i="8"/>
  <c r="W8" i="8"/>
  <c r="W7" i="8"/>
  <c r="W6" i="8"/>
  <c r="W5" i="8"/>
  <c r="V11" i="8"/>
  <c r="Y11" i="8" s="1"/>
  <c r="V10" i="8"/>
  <c r="V9" i="8"/>
  <c r="Y9" i="8" s="1"/>
  <c r="V8" i="8"/>
  <c r="Y8" i="8" s="1"/>
  <c r="V7" i="8"/>
  <c r="Y7" i="8" s="1"/>
  <c r="V6" i="8"/>
  <c r="R10" i="8"/>
  <c r="R9" i="8"/>
  <c r="R8" i="8"/>
  <c r="R7" i="8"/>
  <c r="R6" i="8"/>
  <c r="R5" i="8"/>
  <c r="Q10" i="8"/>
  <c r="Q9" i="8"/>
  <c r="Q8" i="8"/>
  <c r="Q7" i="8"/>
  <c r="Q6" i="8"/>
  <c r="Q5" i="8"/>
  <c r="P10" i="8"/>
  <c r="P9" i="8"/>
  <c r="P8" i="8"/>
  <c r="P7" i="8"/>
  <c r="P6" i="8"/>
  <c r="M11" i="8"/>
  <c r="M10" i="8"/>
  <c r="M9" i="8"/>
  <c r="M8" i="8"/>
  <c r="M7" i="8"/>
  <c r="M6" i="8"/>
  <c r="J7" i="8"/>
  <c r="J6" i="8"/>
  <c r="K11" i="7"/>
  <c r="S5" i="8" l="1"/>
  <c r="O3" i="8"/>
  <c r="S7" i="8" l="1"/>
  <c r="S8" i="8"/>
  <c r="R11" i="8"/>
  <c r="S10" i="8"/>
  <c r="P11" i="8"/>
  <c r="S9" i="8"/>
  <c r="Q11" i="8"/>
  <c r="S6" i="8"/>
  <c r="S11" i="8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<sst xmlns="http://schemas.openxmlformats.org/spreadsheetml/2006/main" count="1829" uniqueCount="564">
  <si>
    <t>SN</t>
  </si>
  <si>
    <t>Function Name</t>
  </si>
  <si>
    <t>Ctrl+9</t>
  </si>
  <si>
    <t>Ctrl+0</t>
  </si>
  <si>
    <t>PRODUCT</t>
  </si>
  <si>
    <t>Ctrl+1</t>
  </si>
  <si>
    <t>SUM PRODUCT</t>
  </si>
  <si>
    <t>SUMIF</t>
  </si>
  <si>
    <t>Shortcuts</t>
  </si>
  <si>
    <t>Keys</t>
  </si>
  <si>
    <t>Description</t>
  </si>
  <si>
    <t>Sale</t>
  </si>
  <si>
    <t>MP</t>
  </si>
  <si>
    <t>UP</t>
  </si>
  <si>
    <t>RAJ</t>
  </si>
  <si>
    <t>PUN</t>
  </si>
  <si>
    <t>Amount</t>
  </si>
  <si>
    <t>Price</t>
  </si>
  <si>
    <t>Quantity</t>
  </si>
  <si>
    <t>KeyBoard</t>
  </si>
  <si>
    <t>Mouse</t>
  </si>
  <si>
    <t>Printer</t>
  </si>
  <si>
    <t>For Example</t>
  </si>
  <si>
    <t>2. The ranges must have the same dimensions or Excel will display the #VALUE! error.</t>
  </si>
  <si>
    <t>3. The SUMPRODUCT function treats any entries that are not numeric as if they were zeros.</t>
  </si>
  <si>
    <t>4. If you supply a single range, the SUMPRODUCT function produces the exact same result as the SUM function.</t>
  </si>
  <si>
    <t>1. For example, the SUMPRODUCT function below calculates the total amount spent.</t>
  </si>
  <si>
    <t>HAR</t>
  </si>
  <si>
    <t>JAMMU</t>
  </si>
  <si>
    <t>STATE</t>
  </si>
  <si>
    <t>QTY.</t>
  </si>
  <si>
    <t>NCR</t>
  </si>
  <si>
    <t>Item</t>
  </si>
  <si>
    <t>Total</t>
  </si>
  <si>
    <t>SUMIFS</t>
  </si>
  <si>
    <t>LED</t>
  </si>
  <si>
    <t>PENDRIVE</t>
  </si>
  <si>
    <t>MONITOR</t>
  </si>
  <si>
    <t>AMOUNT</t>
  </si>
  <si>
    <t>KEYBOARD</t>
  </si>
  <si>
    <t>MOUSE</t>
  </si>
  <si>
    <t>PRINTER</t>
  </si>
  <si>
    <t>District Name</t>
  </si>
  <si>
    <t>JAIPUR</t>
  </si>
  <si>
    <t>JHUNJHUNUN</t>
  </si>
  <si>
    <t>JODHPUR</t>
  </si>
  <si>
    <t>PALI</t>
  </si>
  <si>
    <t>BHARATPUR</t>
  </si>
  <si>
    <t>ALWAR</t>
  </si>
  <si>
    <t>JAISALMER</t>
  </si>
  <si>
    <t>Tehsil Name</t>
  </si>
  <si>
    <t>SANGANER</t>
  </si>
  <si>
    <t>MARWAR JUNCTION</t>
  </si>
  <si>
    <t>TIJARA</t>
  </si>
  <si>
    <t>BEHROR</t>
  </si>
  <si>
    <t>CHOHTAN</t>
  </si>
  <si>
    <t>POKARAN</t>
  </si>
  <si>
    <t>PHALODI</t>
  </si>
  <si>
    <t>BUHANA</t>
  </si>
  <si>
    <t>BANSUR</t>
  </si>
  <si>
    <t>ABU ROAD</t>
  </si>
  <si>
    <t>TRADE CUSTOMER</t>
  </si>
  <si>
    <t>SALE IN MT</t>
  </si>
  <si>
    <t>NON TRADE CUSTOMER</t>
  </si>
  <si>
    <t>KEY  CUSTOMER</t>
  </si>
  <si>
    <t>CODE</t>
  </si>
  <si>
    <t>6107XXG017</t>
  </si>
  <si>
    <t>6107XXJ002</t>
  </si>
  <si>
    <t>6107XXB010</t>
  </si>
  <si>
    <t>6107XXS492</t>
  </si>
  <si>
    <t>6107XXV067</t>
  </si>
  <si>
    <t>6107XXS438</t>
  </si>
  <si>
    <t>6107XXS511</t>
  </si>
  <si>
    <t>6107XXS150</t>
  </si>
  <si>
    <t>6107XXS036</t>
  </si>
  <si>
    <t>6107XXG097</t>
  </si>
  <si>
    <t>6107XXS027</t>
  </si>
  <si>
    <t>6107XXC037</t>
  </si>
  <si>
    <t>6107XXG088</t>
  </si>
  <si>
    <t>6107XXA009</t>
  </si>
  <si>
    <t>6107XXV046</t>
  </si>
  <si>
    <t>6107XXV075</t>
  </si>
  <si>
    <t>6107XXM034</t>
  </si>
  <si>
    <t>6107XXR080</t>
  </si>
  <si>
    <t>6107XXS277</t>
  </si>
  <si>
    <t>6107XXK091</t>
  </si>
  <si>
    <t>6107XXS072</t>
  </si>
  <si>
    <t>6107XXP034</t>
  </si>
  <si>
    <t>6107XXB074</t>
  </si>
  <si>
    <t>6107XXA040</t>
  </si>
  <si>
    <t>6107XXO001</t>
  </si>
  <si>
    <t>6107XXR251</t>
  </si>
  <si>
    <t>6107XXS133</t>
  </si>
  <si>
    <t>6107XXG042</t>
  </si>
  <si>
    <t>6107XXS193</t>
  </si>
  <si>
    <t>6107XXS103</t>
  </si>
  <si>
    <t>6107XXM037</t>
  </si>
  <si>
    <t>6107XXS065</t>
  </si>
  <si>
    <t>6107XXS070</t>
  </si>
  <si>
    <t>6107XXM024</t>
  </si>
  <si>
    <t>6107XXS145</t>
  </si>
  <si>
    <t>6107XXM076</t>
  </si>
  <si>
    <t>6107XXH023</t>
  </si>
  <si>
    <t>6107XXN033</t>
  </si>
  <si>
    <t>6107XXH008</t>
  </si>
  <si>
    <t>6107XXV019</t>
  </si>
  <si>
    <t>6107XXL008</t>
  </si>
  <si>
    <t>6107XXB058</t>
  </si>
  <si>
    <t>6107XXN064</t>
  </si>
  <si>
    <t>6107XXN067</t>
  </si>
  <si>
    <t>6107XXH024</t>
  </si>
  <si>
    <t>DISTRICT</t>
  </si>
  <si>
    <t>Trade</t>
  </si>
  <si>
    <t>NT</t>
  </si>
  <si>
    <t>KEY</t>
  </si>
  <si>
    <t>Depot</t>
  </si>
  <si>
    <t xml:space="preserve">Syntax </t>
  </si>
  <si>
    <t>The Excel LARGE function returns numeric values based on their position in a list when sorted by value. 
In other words, it can retrieve "nth largest" values - 1st largest value, 2nd largest value, 3rd largest value, etc.</t>
  </si>
  <si>
    <t>Syntax</t>
  </si>
  <si>
    <t>LARGE(array, k)</t>
  </si>
  <si>
    <t>DEPOT</t>
  </si>
  <si>
    <t>L1</t>
  </si>
  <si>
    <t>L2</t>
  </si>
  <si>
    <t>L3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</si>
  <si>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</si>
  <si>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</si>
  <si>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</si>
  <si>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</si>
  <si>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</si>
  <si>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</si>
  <si>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</si>
  <si>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</si>
  <si>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</si>
  <si>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</si>
  <si>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JPR</t>
  </si>
  <si>
    <t>BHP</t>
  </si>
  <si>
    <t>JDP</t>
  </si>
  <si>
    <t>ALW</t>
  </si>
  <si>
    <t>JJN</t>
  </si>
  <si>
    <t>TRADE</t>
  </si>
  <si>
    <t>TOTAL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</si>
  <si>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</si>
  <si>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</si>
  <si>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</si>
  <si>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</si>
  <si>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</si>
  <si>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</si>
  <si>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</si>
  <si>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</si>
  <si>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</si>
  <si>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</si>
  <si>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</si>
  <si>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</si>
  <si>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SUMPRODUCT</t>
  </si>
  <si>
    <t>=SUMIF(range,criteria,[sum_range])</t>
  </si>
  <si>
    <t>Adds the cells specified by a given criteria</t>
  </si>
  <si>
    <t>=SUMIFS(sum_range,criteria_range,criteria,…)</t>
  </si>
  <si>
    <t>Adds the cells in a range that meet multiple criteria</t>
  </si>
  <si>
    <t>=SUMPRODUCT(array1,array2,[array3],…)</t>
  </si>
  <si>
    <t>Returns the sum of the products of corresponding array components</t>
  </si>
  <si>
    <t>=PRODUCT (number1, [number2], ...)</t>
  </si>
  <si>
    <t>The Excel PRODUCT function returns the product of numbers provided as arguments. 
The PRODUCT function is helpful when when multiplying many cells together</t>
  </si>
  <si>
    <t>Advance Functions</t>
  </si>
  <si>
    <t>S1</t>
  </si>
  <si>
    <t>S2</t>
  </si>
  <si>
    <t>S3</t>
  </si>
  <si>
    <t>LARGE and SMALL FUNCTION</t>
  </si>
  <si>
    <t>Hide Column</t>
  </si>
  <si>
    <t>Hide Row</t>
  </si>
  <si>
    <t>Shift+Ctrl+9</t>
  </si>
  <si>
    <t>Unhide Raw</t>
  </si>
  <si>
    <t>SALE</t>
  </si>
  <si>
    <t>Customer Type</t>
  </si>
  <si>
    <t>SUMIF and SUMIFS</t>
  </si>
  <si>
    <t>INT means integer, so you extract the whole part of the cell in column A. And the whole number is the date (the decimal part is the time).</t>
  </si>
  <si>
    <t>Customer Id</t>
  </si>
  <si>
    <t>UBS Customer</t>
  </si>
  <si>
    <t>Product</t>
  </si>
  <si>
    <t>Material</t>
  </si>
  <si>
    <t>IncoTerm</t>
  </si>
  <si>
    <t>Vehicle Type</t>
  </si>
  <si>
    <t>Destination</t>
  </si>
  <si>
    <t>State</t>
  </si>
  <si>
    <t>Requested Date</t>
  </si>
  <si>
    <t>Req. Date</t>
  </si>
  <si>
    <t>Req. Time</t>
  </si>
  <si>
    <t>Delivery Period</t>
  </si>
  <si>
    <t>Retailer 1 Quantity</t>
  </si>
  <si>
    <t>Retailer 2 Quantity</t>
  </si>
  <si>
    <t>Retailer 3 Quantity</t>
  </si>
  <si>
    <t>Retailer 4 Quantity</t>
  </si>
  <si>
    <t>Planned Shipment Date and Time</t>
  </si>
  <si>
    <t>Planned Date</t>
  </si>
  <si>
    <t>Planned Time</t>
  </si>
  <si>
    <t>Ship from</t>
  </si>
  <si>
    <t>Ship Mode</t>
  </si>
  <si>
    <t>Creation Date and Time</t>
  </si>
  <si>
    <t>Creation Date</t>
  </si>
  <si>
    <t>Time</t>
  </si>
  <si>
    <t>610XXXV067</t>
  </si>
  <si>
    <t>PPCUTHP0</t>
  </si>
  <si>
    <t>FPPUTHP1100000</t>
  </si>
  <si>
    <t>F.O.R</t>
  </si>
  <si>
    <t>SMALL</t>
  </si>
  <si>
    <t>JAGATPURA</t>
  </si>
  <si>
    <t>RAJASTHAN</t>
  </si>
  <si>
    <t>01/03/2021 00:00:00</t>
  </si>
  <si>
    <t>Working Hours2 (1PM - 7PM)</t>
  </si>
  <si>
    <t>01/03/2021 10:37:00</t>
  </si>
  <si>
    <t>JAIPUR - L-JAGATPURA</t>
  </si>
  <si>
    <t>Road</t>
  </si>
  <si>
    <t>28/02/2021 23:23:29</t>
  </si>
  <si>
    <t>610XXXA066</t>
  </si>
  <si>
    <t>FPPUTHP1680000</t>
  </si>
  <si>
    <t>MEDIUM</t>
  </si>
  <si>
    <t>JEEYANA</t>
  </si>
  <si>
    <t>Working Hours1 (9AM - 1PM)</t>
  </si>
  <si>
    <t>28/02/2021 23:45:31</t>
  </si>
  <si>
    <t>NATHDWARA CEMENT WORKS-NATHDWA</t>
  </si>
  <si>
    <t>28/02/2021 21:45:31</t>
  </si>
  <si>
    <t>610XXXB039</t>
  </si>
  <si>
    <t>JUBALI GANJ</t>
  </si>
  <si>
    <t>Early Morning (6AM - 10AM)</t>
  </si>
  <si>
    <t>28/02/2021 23:28:11</t>
  </si>
  <si>
    <t>28/02/2021 21:28:11</t>
  </si>
  <si>
    <t>610XXXR058</t>
  </si>
  <si>
    <t>BISANGARH</t>
  </si>
  <si>
    <t>28/02/2021 23:06:19</t>
  </si>
  <si>
    <t>28/02/2021 21:06:19</t>
  </si>
  <si>
    <t>610XXXJ002</t>
  </si>
  <si>
    <t>28/02/2021 00:00:00</t>
  </si>
  <si>
    <t>Evening (6PM - 10PM)</t>
  </si>
  <si>
    <t>01/03/2021 13:00:00</t>
  </si>
  <si>
    <t>28/02/2021 20:53:55</t>
  </si>
  <si>
    <t>610XXXM145</t>
  </si>
  <si>
    <t>GANGLYAWAS</t>
  </si>
  <si>
    <t>01/03/2021 10:24:39</t>
  </si>
  <si>
    <t>JAIPUR - L-LALSOT</t>
  </si>
  <si>
    <t>28/02/2021 20:40:50</t>
  </si>
  <si>
    <t>CHOPRA BALAJI</t>
  </si>
  <si>
    <t>01/03/2021 10:25:02</t>
  </si>
  <si>
    <t>28/02/2021 20:39:13</t>
  </si>
  <si>
    <t>610XXXJ036</t>
  </si>
  <si>
    <t>O43UTHP0</t>
  </si>
  <si>
    <t>F43UTHP1150000</t>
  </si>
  <si>
    <t>BIG</t>
  </si>
  <si>
    <t>GANGANAGAR</t>
  </si>
  <si>
    <t>01/03/2021 16:54:00</t>
  </si>
  <si>
    <t>KOTPUTLI CEMENT WORKS-KOTPUTLI</t>
  </si>
  <si>
    <t>28/02/2021 20:30:56</t>
  </si>
  <si>
    <t>610XXXG004</t>
  </si>
  <si>
    <t>BIKANER</t>
  </si>
  <si>
    <t>01/03/2021 12:31:58</t>
  </si>
  <si>
    <t>BIKANER-BIKANER</t>
  </si>
  <si>
    <t>28/02/2021 20:21:34</t>
  </si>
  <si>
    <t>610XXXY011</t>
  </si>
  <si>
    <t>MACHWA</t>
  </si>
  <si>
    <t>JAIPUR - L-KANAKAPURA</t>
  </si>
  <si>
    <t>28/02/2021 20:20:36</t>
  </si>
  <si>
    <t>F43UTHP1100000</t>
  </si>
  <si>
    <t>01/03/2021 12:31:32</t>
  </si>
  <si>
    <t>28/02/2021 20:19:21</t>
  </si>
  <si>
    <t>01/03/2021 12:30:31</t>
  </si>
  <si>
    <t>28/02/2021 20:18:32</t>
  </si>
  <si>
    <t>610XXXB021</t>
  </si>
  <si>
    <t>PPCUFLHW0</t>
  </si>
  <si>
    <t>FPPUFLH1680000</t>
  </si>
  <si>
    <t>RANASAR (CHURU)</t>
  </si>
  <si>
    <t>JHUNJHUNU</t>
  </si>
  <si>
    <t>01/03/2021 04:00:00</t>
  </si>
  <si>
    <t>JHUNJHUNU-CHURU</t>
  </si>
  <si>
    <t>28/02/2021 20:06:18</t>
  </si>
  <si>
    <t>610XXXN013</t>
  </si>
  <si>
    <t>FPPUTHP1670000</t>
  </si>
  <si>
    <t>KHETRI</t>
  </si>
  <si>
    <t>NEEM KA THANA CEMENT WORKS-NEE</t>
  </si>
  <si>
    <t>28/02/2021 20:03:17</t>
  </si>
  <si>
    <t>FPPUTHP1150000</t>
  </si>
  <si>
    <t>BISAU</t>
  </si>
  <si>
    <t>01/03/2021 16:36:00</t>
  </si>
  <si>
    <t>28/02/2021 20:00:51</t>
  </si>
  <si>
    <t>610XXXS429</t>
  </si>
  <si>
    <t>CHARDA</t>
  </si>
  <si>
    <t>01/03/2021 10:25:30</t>
  </si>
  <si>
    <t>JAIPUR - L-DAUSA</t>
  </si>
  <si>
    <t>28/02/2021 19:51:55</t>
  </si>
  <si>
    <t>610XXXR011</t>
  </si>
  <si>
    <t>MANDAWA</t>
  </si>
  <si>
    <t>28/02/2021 21:48:21</t>
  </si>
  <si>
    <t>28/02/2021 19:45:32</t>
  </si>
  <si>
    <t>610XXXS005</t>
  </si>
  <si>
    <t>JAYAL</t>
  </si>
  <si>
    <t>Late Night(9PM - 00AM)</t>
  </si>
  <si>
    <t>28/02/2021 23:58:12</t>
  </si>
  <si>
    <t>ADITYA CEMENT WORKS-AC SHAMBUP</t>
  </si>
  <si>
    <t>28/02/2021 19:33:41</t>
  </si>
  <si>
    <t>610XXXR062</t>
  </si>
  <si>
    <t>SAKARODA(RAJSAMAND)</t>
  </si>
  <si>
    <t>UDAIPUR-RAJSAMAND</t>
  </si>
  <si>
    <t>28/02/2021 19:31:51</t>
  </si>
  <si>
    <t>610XXXS019</t>
  </si>
  <si>
    <t>NIWARU ROAD</t>
  </si>
  <si>
    <t>01/03/2021 10:41:55</t>
  </si>
  <si>
    <t>28/02/2021 19:31:13</t>
  </si>
  <si>
    <t>610XXXH002</t>
  </si>
  <si>
    <t>28/02/2021 21:30:31</t>
  </si>
  <si>
    <t>28/02/2021 19:30:31</t>
  </si>
  <si>
    <t>MENGALWA</t>
  </si>
  <si>
    <t>28/02/2021 21:29:30</t>
  </si>
  <si>
    <t>28/02/2021 19:29:30</t>
  </si>
  <si>
    <t>610XXXP004</t>
  </si>
  <si>
    <t>PILANI</t>
  </si>
  <si>
    <t>01/03/2021 19:27:00</t>
  </si>
  <si>
    <t>28/02/2021 19:27:03</t>
  </si>
  <si>
    <t>610XXXN006</t>
  </si>
  <si>
    <t>SURAJGARH</t>
  </si>
  <si>
    <t>28/02/2021 23:28:39</t>
  </si>
  <si>
    <t>28/02/2021 19:25:45</t>
  </si>
  <si>
    <t>610XXXD022</t>
  </si>
  <si>
    <t>BABATRA</t>
  </si>
  <si>
    <t>28/02/2021 21:25:16</t>
  </si>
  <si>
    <t>28/02/2021 19:25:16</t>
  </si>
  <si>
    <t>610XXXS392</t>
  </si>
  <si>
    <t>SIKAR ROAD</t>
  </si>
  <si>
    <t>01/03/2021 10:43:10</t>
  </si>
  <si>
    <t>JAIPUR - L-SIKAR ROAD</t>
  </si>
  <si>
    <t>28/02/2021 19:17:33</t>
  </si>
  <si>
    <t>610XXXK030</t>
  </si>
  <si>
    <t>O53UTHP0</t>
  </si>
  <si>
    <t>F53UTHP1680000</t>
  </si>
  <si>
    <t>KHEJARIYALI</t>
  </si>
  <si>
    <t>28/02/2021 21:22:06</t>
  </si>
  <si>
    <t>28/02/2021 19:09:44</t>
  </si>
  <si>
    <t>610XXXN049</t>
  </si>
  <si>
    <t>SINDHU</t>
  </si>
  <si>
    <t>UDAIPUR-DABOK</t>
  </si>
  <si>
    <t>28/02/2021 19:07:54</t>
  </si>
  <si>
    <t>PALANAKALAN</t>
  </si>
  <si>
    <t>28/02/2021 19:04:30</t>
  </si>
  <si>
    <t>610XXXS214</t>
  </si>
  <si>
    <t>01/03/2021 18:00:00</t>
  </si>
  <si>
    <t>JODHPUR-MATA KA THAN</t>
  </si>
  <si>
    <t>28/02/2021 19:03:45</t>
  </si>
  <si>
    <t>610XXXS424</t>
  </si>
  <si>
    <t>01/03/2021 10:34:57</t>
  </si>
  <si>
    <t>28/02/2021 19:01:20</t>
  </si>
  <si>
    <t>BANSOL</t>
  </si>
  <si>
    <t>01/03/2021 08:00:00</t>
  </si>
  <si>
    <t>28/02/2021 19:00:23</t>
  </si>
  <si>
    <t>MALVIYA NGR - I</t>
  </si>
  <si>
    <t>01/03/2021 11:56:05</t>
  </si>
  <si>
    <t>28/02/2021 18:59:23</t>
  </si>
  <si>
    <t>01/03/2021 12:00:00</t>
  </si>
  <si>
    <t>28/02/2021 18:54:11</t>
  </si>
  <si>
    <t>610XXXM043</t>
  </si>
  <si>
    <t>NOSARIYA</t>
  </si>
  <si>
    <t>JHUNJHUNU-SARDARSHAHAR</t>
  </si>
  <si>
    <t>28/02/2021 18:53:41</t>
  </si>
  <si>
    <t>610XXXF003</t>
  </si>
  <si>
    <t>BUNDI</t>
  </si>
  <si>
    <t>02/03/2021 22:32:24</t>
  </si>
  <si>
    <t>SHAMBUPURA - HUB-HUB-ADITYAPUR</t>
  </si>
  <si>
    <t>28/02/2021 18:53:28</t>
  </si>
  <si>
    <t>28/02/2021 22:32:24</t>
  </si>
  <si>
    <t>28/02/2021 18:53:11</t>
  </si>
  <si>
    <t>610XXXK010</t>
  </si>
  <si>
    <t>KARANSAR</t>
  </si>
  <si>
    <t>JAIPUR - L-JOBNER</t>
  </si>
  <si>
    <t>28/02/2021 18:52:40</t>
  </si>
  <si>
    <t>AJEETSAR</t>
  </si>
  <si>
    <t>28/02/2021 18:49:23</t>
  </si>
  <si>
    <t>610XXXR034</t>
  </si>
  <si>
    <t>F53UTHP1100000</t>
  </si>
  <si>
    <t>SAFER (SAPAD)</t>
  </si>
  <si>
    <t>01/03/2021 01:00:00</t>
  </si>
  <si>
    <t>AJMER-KUCHAMAN CITY</t>
  </si>
  <si>
    <t>28/02/2021 18:47:55</t>
  </si>
  <si>
    <t>610XXXM026</t>
  </si>
  <si>
    <t>HARSOLI</t>
  </si>
  <si>
    <t>28/02/2021 22:50:43</t>
  </si>
  <si>
    <t>28/02/2021 18:46:23</t>
  </si>
  <si>
    <t>610XXXS438</t>
  </si>
  <si>
    <t>01/03/2021 10:44:39</t>
  </si>
  <si>
    <t>28/02/2021 18:46:06</t>
  </si>
  <si>
    <t>610XXXS281</t>
  </si>
  <si>
    <t>PAROLI</t>
  </si>
  <si>
    <t>BHILWARA</t>
  </si>
  <si>
    <t>01/03/2021 16:00:00</t>
  </si>
  <si>
    <t>NIMBAHERA-BHILWARA</t>
  </si>
  <si>
    <t>28/02/2021 18:45:40</t>
  </si>
  <si>
    <t>610XXXS212</t>
  </si>
  <si>
    <t>JAHAJPUR</t>
  </si>
  <si>
    <t>28/02/2021 18:44:38</t>
  </si>
  <si>
    <t>VAISHALI NAGAR</t>
  </si>
  <si>
    <t>01/03/2021 10:45:45</t>
  </si>
  <si>
    <t>28/02/2021 18:44:17</t>
  </si>
  <si>
    <t>610XXXS193</t>
  </si>
  <si>
    <t>28/02/2021 18:44:13</t>
  </si>
  <si>
    <t>610XXXK014</t>
  </si>
  <si>
    <t>SIKAR</t>
  </si>
  <si>
    <t>01/03/2021 10:50:57</t>
  </si>
  <si>
    <t>28/02/2021 18:43:43</t>
  </si>
  <si>
    <t>610XXXD016</t>
  </si>
  <si>
    <t>KOTPUTLI</t>
  </si>
  <si>
    <t>01/03/2021 10:26:51</t>
  </si>
  <si>
    <t>KOTPUTLI - HUB-KOTPUTLI HUB</t>
  </si>
  <si>
    <t>28/02/2021 18:43:02</t>
  </si>
  <si>
    <t>01/03/2021 10:46:57</t>
  </si>
  <si>
    <t>28/02/2021 18:42:30</t>
  </si>
  <si>
    <t>610XXXN016</t>
  </si>
  <si>
    <t>RAYTA</t>
  </si>
  <si>
    <t>28/02/2021 21:54:54</t>
  </si>
  <si>
    <t>28/02/2021 18:42:08</t>
  </si>
  <si>
    <t>01/03/2021 10:51:00</t>
  </si>
  <si>
    <t>28/02/2021 18:41:54</t>
  </si>
  <si>
    <t>610XXXR078</t>
  </si>
  <si>
    <t>RAIPUR(NBH)</t>
  </si>
  <si>
    <t>28/02/2021 21:48:32</t>
  </si>
  <si>
    <t>28/02/2021 18:39:41</t>
  </si>
  <si>
    <t>610XXXN018</t>
  </si>
  <si>
    <t>KAROI</t>
  </si>
  <si>
    <t>28/02/2021 21:48:13</t>
  </si>
  <si>
    <t>28/02/2021 18:38:57</t>
  </si>
  <si>
    <t>610XXXR038</t>
  </si>
  <si>
    <t>NUA</t>
  </si>
  <si>
    <t>JHUNJHUNU-JHUNJHUNU</t>
  </si>
  <si>
    <t>28/02/2021 18:37:48</t>
  </si>
  <si>
    <t>610XXXO014</t>
  </si>
  <si>
    <t>28/02/2021 20:50:59</t>
  </si>
  <si>
    <t>28/02/2021 18:37:09</t>
  </si>
  <si>
    <t>610XXXP015</t>
  </si>
  <si>
    <t>SULTANA</t>
  </si>
  <si>
    <t>28/02/2021 22:19:48</t>
  </si>
  <si>
    <t>28/02/2021 18:36:18</t>
  </si>
  <si>
    <t>610XXXD017</t>
  </si>
  <si>
    <t>MEDA</t>
  </si>
  <si>
    <t>05/03/2021 00:00:00</t>
  </si>
  <si>
    <t>28/02/2021 18:32:14</t>
  </si>
  <si>
    <t>610XXXP005</t>
  </si>
  <si>
    <t>CHANANA</t>
  </si>
  <si>
    <t>28/02/2021 18:31:28</t>
  </si>
  <si>
    <t>610XXXM008</t>
  </si>
  <si>
    <t>KORA</t>
  </si>
  <si>
    <t>28/02/2021 20:29:54</t>
  </si>
  <si>
    <t>28/02/2021 18:29:54</t>
  </si>
  <si>
    <t>610XXXB042</t>
  </si>
  <si>
    <t>01/03/2021 20:27:43</t>
  </si>
  <si>
    <t>28/02/2021 18:24:54</t>
  </si>
  <si>
    <t>610XXXK089</t>
  </si>
  <si>
    <t>NANOSAR</t>
  </si>
  <si>
    <t>01/03/2021 10:48:31</t>
  </si>
  <si>
    <t>28/02/2021 18:24:15</t>
  </si>
  <si>
    <t>610XXXS137</t>
  </si>
  <si>
    <t>MARWAR JN.</t>
  </si>
  <si>
    <t>PALI-PALI</t>
  </si>
  <si>
    <t>28/02/2021 18:23:19</t>
  </si>
  <si>
    <t>AJMER ROAD</t>
  </si>
  <si>
    <t>01/03/2021 11:05:49</t>
  </si>
  <si>
    <t>JAIPUR - L-BHANKROTA-B2</t>
  </si>
  <si>
    <t>28/02/2021 18:22:54</t>
  </si>
  <si>
    <t>610XXXS064</t>
  </si>
  <si>
    <t>NAWALGARH</t>
  </si>
  <si>
    <t>JHUNJHUNU-NAWALGARH</t>
  </si>
  <si>
    <t>28/02/2021 18:22:23</t>
  </si>
  <si>
    <t>PARASRAMPURA(JJN)</t>
  </si>
  <si>
    <t>28/02/2021 18:21:14</t>
  </si>
  <si>
    <t>610XXXU010</t>
  </si>
  <si>
    <t>KOTKHAVADA</t>
  </si>
  <si>
    <t>JAIPUR - L-SITAPURA</t>
  </si>
  <si>
    <t>28/02/2021 18:18:05</t>
  </si>
  <si>
    <t>610XXXM003</t>
  </si>
  <si>
    <t>MOR</t>
  </si>
  <si>
    <t>JAIPUR - L-DUDU</t>
  </si>
  <si>
    <t>28/02/2021 18:17:26</t>
  </si>
  <si>
    <t>610XXXC003</t>
  </si>
  <si>
    <t>GOVINDPURA</t>
  </si>
  <si>
    <t>01/03/2021 11:04:36</t>
  </si>
  <si>
    <t>28/02/2021 18:15:31</t>
  </si>
  <si>
    <t>610XXXK077</t>
  </si>
  <si>
    <t>CHIKHLI</t>
  </si>
  <si>
    <t>06/03/2021 00:00:00</t>
  </si>
  <si>
    <t>28/02/2021 18:14:27</t>
  </si>
  <si>
    <t>610XXXG013</t>
  </si>
  <si>
    <t>SHYALODRA MOD</t>
  </si>
  <si>
    <t>01/03/2021 06:36:00</t>
  </si>
  <si>
    <t>28/02/2021 18:14:19</t>
  </si>
  <si>
    <t>KUNWA</t>
  </si>
  <si>
    <t>01/03/2021 03:54:00</t>
  </si>
  <si>
    <t>28/02/2021 18:13:30</t>
  </si>
  <si>
    <t>610XXXP061</t>
  </si>
  <si>
    <t>MEWARA</t>
  </si>
  <si>
    <t>UDAIPUR-KHERWARA(UDR)</t>
  </si>
  <si>
    <t>28/02/2021 18:12:56</t>
  </si>
  <si>
    <t>610XXXB005</t>
  </si>
  <si>
    <t>BANKODA</t>
  </si>
  <si>
    <t>28/02/2021 22:58:12</t>
  </si>
  <si>
    <t>28/02/2021 18:12:49</t>
  </si>
  <si>
    <t>28/02/2021 18:11:48</t>
  </si>
  <si>
    <t>28/02/2021 18:10:40</t>
  </si>
  <si>
    <t>610XXXS027</t>
  </si>
  <si>
    <t>LOHA MANDI</t>
  </si>
  <si>
    <t>01/03/2021 11:03:20</t>
  </si>
  <si>
    <t>28/02/2021 18:10:06</t>
  </si>
  <si>
    <t>610XXXK002</t>
  </si>
  <si>
    <t>28/02/2021 18:09:30</t>
  </si>
  <si>
    <t>KULTHANA(NBH)</t>
  </si>
  <si>
    <t>BANSWARA-PRATAPGARH(NBH)</t>
  </si>
  <si>
    <t>28/02/2021 18:09:14</t>
  </si>
  <si>
    <t>RATOOSAR</t>
  </si>
  <si>
    <t>28/02/2021 18:08:14</t>
  </si>
  <si>
    <t>SPI - 1105</t>
  </si>
  <si>
    <t>28/02/2021 20:10:27</t>
  </si>
  <si>
    <t>28/02/2021 18:06:36</t>
  </si>
  <si>
    <t>28/02/2021 18:06:12</t>
  </si>
  <si>
    <t>DANGIYAWAS</t>
  </si>
  <si>
    <t>28/02/2021 19:10:30</t>
  </si>
  <si>
    <t>28/02/2021 18:05:53</t>
  </si>
  <si>
    <t>28/02/2021 20:10:32</t>
  </si>
  <si>
    <t>28/02/2021 18:05:27</t>
  </si>
  <si>
    <t>610XXXD019</t>
  </si>
  <si>
    <t>BAROLI CHAUTH</t>
  </si>
  <si>
    <t>BHARATPUR-NAGAR</t>
  </si>
  <si>
    <t>28/02/2021 18:04:45</t>
  </si>
  <si>
    <t>610XXXS017</t>
  </si>
  <si>
    <t>LACHADSAR</t>
  </si>
  <si>
    <t>JHUNJHUNU-UTCL SUJANGARH</t>
  </si>
  <si>
    <t>28/02/2021 18:00:27</t>
  </si>
  <si>
    <t>BENAD ROAD</t>
  </si>
  <si>
    <t>28/02/2021 17:59:08</t>
  </si>
  <si>
    <t>28/02/2021 17:58:56</t>
  </si>
  <si>
    <t>610XXXQ003</t>
  </si>
  <si>
    <t>JASRASAR (JJN)</t>
  </si>
  <si>
    <t>28/02/2021 17:57:03</t>
  </si>
  <si>
    <t>610XXXS191</t>
  </si>
  <si>
    <t>28/02/2021 17:56:05</t>
  </si>
  <si>
    <t>MALPURA</t>
  </si>
  <si>
    <t>01/03/2021 04:12:00</t>
  </si>
  <si>
    <t>28/02/2021 17:54:29</t>
  </si>
  <si>
    <t>DHULAWA</t>
  </si>
  <si>
    <t>JAIPUR - R-NEEM KA THANA</t>
  </si>
  <si>
    <t>28/02/2021 17:52:25</t>
  </si>
  <si>
    <t>610XXXK037</t>
  </si>
  <si>
    <t>JEENMATA</t>
  </si>
  <si>
    <t>JAIPUR - R-RINGUS</t>
  </si>
  <si>
    <t>28/02/2021 17:52:00</t>
  </si>
  <si>
    <t>PAKHAND</t>
  </si>
  <si>
    <t>28/02/2021 17:51:56</t>
  </si>
  <si>
    <t>INT</t>
  </si>
  <si>
    <t>Format Cells Dialog Box</t>
  </si>
  <si>
    <t>Ctrl+0
Ctrl+Z</t>
  </si>
  <si>
    <t>Hide Colomn
UNDO</t>
  </si>
  <si>
    <t>=INT()</t>
  </si>
  <si>
    <t>MoNITOR</t>
  </si>
  <si>
    <t>MOD</t>
  </si>
  <si>
    <t>Mod</t>
  </si>
  <si>
    <t>=SUMIF($E$4:$E$71,I4,F$4:F$71)</t>
  </si>
  <si>
    <t>=SUMIF($C$4:$C$71,$L4,$F$4:$F$71)</t>
  </si>
  <si>
    <t>=SUMIFS($F$4:$F$71,$B$4:$B$71,$O4,$E$4:$E$71,$I$4)</t>
  </si>
  <si>
    <t>=SUMIFS($F$5:$F$72,$C$5:$C$72,$U5,$E$5:$E$72,$I$5)</t>
  </si>
  <si>
    <t>=SUMPRODUCT(B6:B18,C6:C18)</t>
  </si>
  <si>
    <t>=SUMPRODUCT(($A$6:$A$18=F6)*$B$6:$B$18,$C$6:$C$18)</t>
  </si>
  <si>
    <t>=SUMPRODUCT(K5:K10,L5:L10)/K11</t>
  </si>
  <si>
    <t>=MOD(W4,1)</t>
  </si>
  <si>
    <t>=INT(W4)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</si>
</sst>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[$-F400]h:mm:ss\ AM/PM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  <font>
      <b/>
      <sz val="20"/>
      <color theme="5"/>
      <name val="Calibri"/>
      <family val="2"/>
      <scheme val="minor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0" fontId="1" fillId="3" borderId="0" xfId="0" applyFont="1" applyFill="1"/>
    <xf numFmtId="0" fontId="2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" fontId="3" fillId="6" borderId="1" xfId="0" applyNumberFormat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/>
    </xf>
    <xf numFmtId="0" fontId="4" fillId="3" borderId="0" xfId="0" applyFont="1" applyFill="1"/>
    <xf numFmtId="0" fontId="5" fillId="0" borderId="0" xfId="0" applyFont="1"/>
    <xf numFmtId="0" fontId="8" fillId="0" borderId="0" xfId="0" applyFont="1"/>
    <xf numFmtId="0" fontId="4" fillId="5" borderId="1" xfId="0" applyFont="1" applyFill="1" applyBorder="1" applyAlignment="1">
      <alignment horizontal="center" vertical="center"/>
    </xf>
    <xf numFmtId="1" fontId="5" fillId="0" borderId="0" xfId="0" applyNumberFormat="1" applyFont="1"/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/>
    <xf numFmtId="0" fontId="5" fillId="0" borderId="1" xfId="0" applyFont="1" applyBorder="1"/>
    <xf numFmtId="1" fontId="5" fillId="0" borderId="1" xfId="0" applyNumberFormat="1" applyFont="1" applyBorder="1"/>
    <xf numFmtId="0" fontId="5" fillId="3" borderId="0" xfId="0" applyFont="1" applyFill="1"/>
    <xf numFmtId="0" fontId="5" fillId="3" borderId="1" xfId="0" applyFont="1" applyFill="1" applyBorder="1"/>
    <xf numFmtId="0" fontId="4" fillId="0" borderId="0" xfId="0" applyFont="1"/>
    <xf numFmtId="0" fontId="5" fillId="0" borderId="0" xfId="0" quotePrefix="1" applyFont="1"/>
    <xf numFmtId="0" fontId="5" fillId="5" borderId="1" xfId="0" applyFont="1" applyFill="1" applyBorder="1"/>
    <xf numFmtId="0" fontId="4" fillId="5" borderId="1" xfId="0" applyFont="1" applyFill="1" applyBorder="1" applyAlignment="1">
      <alignment horizontal="center"/>
    </xf>
    <xf numFmtId="1" fontId="5" fillId="3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9" fillId="8" borderId="0" xfId="0" applyNumberFormat="1" applyFont="1" applyFill="1" applyAlignment="1">
      <alignment vertical="top"/>
    </xf>
    <xf numFmtId="0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14" fontId="0" fillId="3" borderId="0" xfId="0" applyNumberFormat="1" applyFill="1" applyAlignment="1">
      <alignment vertical="top"/>
    </xf>
    <xf numFmtId="165" fontId="0" fillId="3" borderId="0" xfId="0" applyNumberFormat="1" applyFill="1" applyAlignment="1">
      <alignment vertical="top"/>
    </xf>
    <xf numFmtId="14" fontId="0" fillId="3" borderId="1" xfId="0" applyNumberFormat="1" applyFill="1" applyBorder="1" applyAlignment="1">
      <alignment vertical="top"/>
    </xf>
    <xf numFmtId="165" fontId="0" fillId="3" borderId="1" xfId="0" applyNumberFormat="1" applyFill="1" applyBorder="1" applyAlignment="1">
      <alignment vertical="top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0" fillId="0" borderId="0" xfId="0" quotePrefix="1"/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zoomScale="90" zoomScaleNormal="90" workbookViewId="0">
      <pane ySplit="2" topLeftCell="A3" activePane="bottomLeft" state="frozen"/>
      <selection pane="bottomLeft" activeCell="B3" sqref="B3"/>
    </sheetView>
  </sheetViews>
  <sheetFormatPr defaultColWidth="9.140625" defaultRowHeight="15" x14ac:dyDescent="0.25"/>
  <cols>
    <col min="1" max="1" width="8.5703125" style="7" bestFit="1" customWidth="1"/>
    <col min="2" max="2" width="27" style="7" bestFit="1" customWidth="1"/>
    <col min="3" max="3" width="75.42578125" style="7" bestFit="1" customWidth="1"/>
    <col min="4" max="4" width="109.42578125" style="7" bestFit="1" customWidth="1"/>
    <col min="5" max="5" width="20.140625" style="7" bestFit="1" customWidth="1"/>
    <col min="6" max="6" width="67.85546875" style="7" customWidth="1"/>
    <col min="7" max="16384" width="9.140625" style="7"/>
  </cols>
  <sheetData>
    <row r="1" spans="1:6" ht="26.25" x14ac:dyDescent="0.25">
      <c r="A1" s="54" t="s">
        <v>162</v>
      </c>
      <c r="B1" s="55"/>
      <c r="C1" s="55"/>
      <c r="D1" s="55"/>
      <c r="E1" s="52" t="s">
        <v>8</v>
      </c>
      <c r="F1" s="53"/>
    </row>
    <row r="2" spans="1:6" ht="26.25" x14ac:dyDescent="0.25">
      <c r="A2" s="9" t="s">
        <v>0</v>
      </c>
      <c r="B2" s="9" t="s">
        <v>1</v>
      </c>
      <c r="C2" s="9" t="s">
        <v>116</v>
      </c>
      <c r="D2" s="8" t="s">
        <v>10</v>
      </c>
      <c r="E2" s="14" t="s">
        <v>9</v>
      </c>
      <c r="F2" s="15" t="s">
        <v>10</v>
      </c>
    </row>
    <row r="3" spans="1:6" ht="26.25" x14ac:dyDescent="0.25">
      <c r="A3" s="10">
        <v>1</v>
      </c>
      <c r="B3" s="22" t="s">
        <v>7</v>
      </c>
      <c r="C3" s="11" t="s">
        <v>154</v>
      </c>
      <c r="D3" s="12" t="s">
        <v>155</v>
      </c>
      <c r="E3" s="16" t="s">
        <v>5</v>
      </c>
      <c r="F3" s="17" t="s">
        <v>548</v>
      </c>
    </row>
    <row r="4" spans="1:6" ht="26.25" x14ac:dyDescent="0.25">
      <c r="A4" s="10">
        <v>2</v>
      </c>
      <c r="B4" s="22" t="s">
        <v>34</v>
      </c>
      <c r="C4" s="11" t="s">
        <v>156</v>
      </c>
      <c r="D4" s="12" t="s">
        <v>157</v>
      </c>
      <c r="E4" s="16" t="s">
        <v>2</v>
      </c>
      <c r="F4" s="17" t="s">
        <v>168</v>
      </c>
    </row>
    <row r="5" spans="1:6" ht="26.25" x14ac:dyDescent="0.25">
      <c r="A5" s="18">
        <v>3</v>
      </c>
      <c r="B5" s="22" t="s">
        <v>153</v>
      </c>
      <c r="C5" s="11" t="s">
        <v>158</v>
      </c>
      <c r="D5" s="12" t="s">
        <v>159</v>
      </c>
      <c r="E5" s="16" t="s">
        <v>169</v>
      </c>
      <c r="F5" s="17" t="s">
        <v>170</v>
      </c>
    </row>
    <row r="6" spans="1:6" ht="105" hidden="1" x14ac:dyDescent="0.25">
      <c r="A6" s="10">
        <v>4</v>
      </c>
      <c r="B6" s="22" t="s">
        <v>4</v>
      </c>
      <c r="C6" s="11" t="s">
        <v>160</v>
      </c>
      <c r="D6" s="13" t="s">
        <v>161</v>
      </c>
      <c r="E6" s="16" t="s">
        <v>3</v>
      </c>
      <c r="F6" s="17" t="s">
        <v>167</v>
      </c>
    </row>
    <row r="7" spans="1:6" ht="78.75" x14ac:dyDescent="0.25">
      <c r="A7" s="10">
        <v>4</v>
      </c>
      <c r="B7" s="22" t="s">
        <v>547</v>
      </c>
      <c r="C7" s="21" t="s">
        <v>551</v>
      </c>
      <c r="D7" s="13" t="s">
        <v>174</v>
      </c>
      <c r="E7" s="49" t="s">
        <v>549</v>
      </c>
      <c r="F7" s="50" t="s">
        <v>550</v>
      </c>
    </row>
  </sheetData>
  <mergeCells count="2">
    <mergeCell ref="E1:F1"/>
    <mergeCell ref="A1:D1"/>
  </mergeCells>
  <hyperlinks>
    <hyperlink ref="B4" location="'SumIf + Sumifs'!A1" display="SUMIFS"/>
    <hyperlink ref="B5" location="SumProduct!A1" display="SUMPRODUCT"/>
    <hyperlink ref="B6" location="PRODUCT!A1" display="PRODUCT"/>
    <hyperlink ref="B7" location="'EXTRACT DATE AND TIME'!A1" display="INT"/>
    <hyperlink ref="B3" location="'SumIf + Sumifs'!A1" display="SUMIF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72"/>
  <sheetViews>
    <sheetView topLeftCell="J1" zoomScale="80" zoomScaleNormal="80" workbookViewId="0">
      <selection activeCell="Y5" sqref="Y5"/>
    </sheetView>
  </sheetViews>
  <sheetFormatPr defaultColWidth="9.140625" defaultRowHeight="26.25" x14ac:dyDescent="0.4"/>
  <cols>
    <col min="1" max="1" width="23.28515625" style="24" bestFit="1" customWidth="1"/>
    <col min="2" max="2" width="13.42578125" style="24" customWidth="1"/>
    <col min="3" max="3" width="24" style="24" bestFit="1" customWidth="1"/>
    <col min="4" max="4" width="34.85546875" style="24" bestFit="1" customWidth="1"/>
    <col min="5" max="5" width="40.140625" style="24" bestFit="1" customWidth="1"/>
    <col min="6" max="6" width="19.5703125" style="24" bestFit="1" customWidth="1"/>
    <col min="7" max="7" width="9.140625" style="24"/>
    <col min="8" max="8" width="11" style="24" bestFit="1" customWidth="1"/>
    <col min="9" max="9" width="40.140625" style="24" bestFit="1" customWidth="1"/>
    <col min="10" max="10" width="9.28515625" style="24" bestFit="1" customWidth="1"/>
    <col min="11" max="11" width="9.28515625" style="24" customWidth="1"/>
    <col min="12" max="12" width="54.42578125" style="24" bestFit="1" customWidth="1"/>
    <col min="13" max="13" width="9.28515625" style="24" bestFit="1" customWidth="1"/>
    <col min="14" max="14" width="9.140625" style="24"/>
    <col min="15" max="15" width="12.28515625" style="24" bestFit="1" customWidth="1"/>
    <col min="16" max="16" width="12.140625" style="24" bestFit="1" customWidth="1"/>
    <col min="17" max="18" width="13.7109375" style="24" bestFit="1" customWidth="1"/>
    <col min="19" max="19" width="11.7109375" style="24" bestFit="1" customWidth="1"/>
    <col min="20" max="20" width="9.140625" style="24"/>
    <col min="21" max="21" width="24" style="24" bestFit="1" customWidth="1"/>
    <col min="22" max="16384" width="9.140625" style="24"/>
  </cols>
  <sheetData>
    <row r="2" spans="1:25" x14ac:dyDescent="0.4">
      <c r="A2" s="23" t="s">
        <v>173</v>
      </c>
      <c r="B2" s="34"/>
      <c r="O2" s="37" t="s">
        <v>557</v>
      </c>
    </row>
    <row r="3" spans="1:25" x14ac:dyDescent="0.4">
      <c r="I3" s="37" t="s">
        <v>555</v>
      </c>
      <c r="L3" s="37" t="s">
        <v>556</v>
      </c>
      <c r="O3" s="56" t="str">
        <f ca="1">"SALES REPORT AS ON"&amp;" "&amp;TEXT(TODAY(),"dd-mmm-yy")</f>
        <v>SALES REPORT AS ON 24-Jun-21</v>
      </c>
      <c r="P3" s="56"/>
      <c r="Q3" s="56"/>
      <c r="R3" s="56"/>
      <c r="S3" s="56"/>
      <c r="V3" s="37" t="s">
        <v>558</v>
      </c>
    </row>
    <row r="4" spans="1:25" x14ac:dyDescent="0.4">
      <c r="A4" s="31" t="s">
        <v>65</v>
      </c>
      <c r="B4" s="31" t="s">
        <v>115</v>
      </c>
      <c r="C4" s="31" t="s">
        <v>42</v>
      </c>
      <c r="D4" s="31" t="s">
        <v>50</v>
      </c>
      <c r="E4" s="31" t="s">
        <v>172</v>
      </c>
      <c r="F4" s="31" t="s">
        <v>62</v>
      </c>
      <c r="I4" s="39" t="s">
        <v>172</v>
      </c>
      <c r="J4" s="39" t="s">
        <v>11</v>
      </c>
      <c r="L4" s="39" t="s">
        <v>111</v>
      </c>
      <c r="M4" s="39" t="s">
        <v>171</v>
      </c>
      <c r="O4" s="26" t="s">
        <v>120</v>
      </c>
      <c r="P4" s="26" t="s">
        <v>139</v>
      </c>
      <c r="Q4" s="26" t="s">
        <v>113</v>
      </c>
      <c r="R4" s="26" t="s">
        <v>114</v>
      </c>
      <c r="S4" s="26" t="s">
        <v>140</v>
      </c>
      <c r="U4" s="39" t="s">
        <v>111</v>
      </c>
      <c r="V4" s="39" t="s">
        <v>112</v>
      </c>
      <c r="W4" s="39" t="s">
        <v>113</v>
      </c>
      <c r="X4" s="39" t="s">
        <v>114</v>
      </c>
      <c r="Y4" s="39" t="s">
        <v>33</v>
      </c>
    </row>
    <row r="5" spans="1:25" x14ac:dyDescent="0.4">
      <c r="A5" s="32" t="s">
        <v>66</v>
      </c>
      <c r="B5" s="32" t="s">
        <v>134</v>
      </c>
      <c r="C5" s="32" t="s">
        <v>43</v>
      </c>
      <c r="D5" s="32" t="s">
        <v>43</v>
      </c>
      <c r="E5" s="32" t="s">
        <v>61</v>
      </c>
      <c r="F5" s="33">
        <v>2.5</v>
      </c>
      <c r="I5" s="35" t="s">
        <v>61</v>
      </c>
      <c r="J5" s="35">
        <f>SUMIF($E$5:$E$72,I5,F$5:F$72)</f>
        <v>493</v>
      </c>
      <c r="L5" s="35" t="s">
        <v>43</v>
      </c>
      <c r="M5" s="40">
        <f>SUMIF($C$5:$C$72,$L5,$F$5:$F$72)</f>
        <v>166.60000000000002</v>
      </c>
      <c r="O5" s="28" t="s">
        <v>137</v>
      </c>
      <c r="P5" s="29">
        <f>SUMIFS($F$5:$F$72,$B$5:$B$72,$O5,$E$5:$E$72,$I$5)</f>
        <v>132</v>
      </c>
      <c r="Q5" s="29">
        <f>SUMIFS($F$5:$F$72,$B$5:$B$72,$O5,$E$5:$E$72,$I$6)</f>
        <v>70</v>
      </c>
      <c r="R5" s="29">
        <f>SUMIFS($F$5:$F$72,$B$5:$B$72,$O5,$E$5:$E$72,$I$7)</f>
        <v>79.09</v>
      </c>
      <c r="S5" s="29">
        <f>SUM(P5:R5)</f>
        <v>281.09000000000003</v>
      </c>
      <c r="U5" s="35" t="s">
        <v>43</v>
      </c>
      <c r="V5" s="33">
        <f>SUMIFS($F$5:$F$72,$C$5:$C$72,$U5,$E$5:$E$72,$I$5)</f>
        <v>5</v>
      </c>
      <c r="W5" s="33">
        <f>SUMIFS($F$5:$F$72,$C$5:$C$72,$U5,$E$5:$E$72,$I$6)</f>
        <v>81.83</v>
      </c>
      <c r="X5" s="33">
        <f>SUMIFS($F$5:$F$72,$C$5:$C$72,$U5,$E$5:$E$72,$I$7)</f>
        <v>79.77000000000001</v>
      </c>
      <c r="Y5" s="33">
        <f>SUM(V5:X5)</f>
        <v>166.60000000000002</v>
      </c>
    </row>
    <row r="6" spans="1:25" x14ac:dyDescent="0.4">
      <c r="A6" s="32" t="s">
        <v>66</v>
      </c>
      <c r="B6" s="32" t="s">
        <v>134</v>
      </c>
      <c r="C6" s="32" t="s">
        <v>43</v>
      </c>
      <c r="D6" s="32" t="s">
        <v>51</v>
      </c>
      <c r="E6" s="32" t="s">
        <v>61</v>
      </c>
      <c r="F6" s="33">
        <v>2.5</v>
      </c>
      <c r="I6" s="35" t="s">
        <v>63</v>
      </c>
      <c r="J6" s="35">
        <f>SUMIF($E$5:$E$72,I6,F$5:F$72)</f>
        <v>744.05</v>
      </c>
      <c r="L6" s="35" t="s">
        <v>47</v>
      </c>
      <c r="M6" s="40">
        <f t="shared" ref="M6:M11" si="0">SUMIF($C$5:$C$72,$L6,$F$5:$F$72)</f>
        <v>514.83000000000004</v>
      </c>
      <c r="O6" s="28" t="s">
        <v>135</v>
      </c>
      <c r="P6" s="29">
        <f t="shared" ref="P6:P10" si="1">SUMIFS($F$5:$F$72,$B$5:$B$72,$O6,$E$5:$E$72,$I$5)</f>
        <v>126</v>
      </c>
      <c r="Q6" s="29">
        <f t="shared" ref="Q6:Q10" si="2">SUMIFS($F$5:$F$72,$B$5:$B$72,$O6,$E$5:$E$72,$I$6)</f>
        <v>189.22</v>
      </c>
      <c r="R6" s="29">
        <f t="shared" ref="R6:R10" si="3">SUMIFS($F$5:$F$72,$B$5:$B$72,$O6,$E$5:$E$72,$I$7)</f>
        <v>199.61</v>
      </c>
      <c r="S6" s="29">
        <f t="shared" ref="S6:S10" si="4">SUM(P6:R6)</f>
        <v>514.83000000000004</v>
      </c>
      <c r="U6" s="35" t="s">
        <v>47</v>
      </c>
      <c r="V6" s="33">
        <f t="shared" ref="V6:V11" si="5">SUMIFS($F$5:$F$72,$C$5:$C$72,$U6,$E$5:$E$72,$I$5)</f>
        <v>126</v>
      </c>
      <c r="W6" s="33">
        <f t="shared" ref="W6:W11" si="6">SUMIFS($F$5:$F$72,$C$5:$C$72,$U6,$E$5:$E$72,$I$6)</f>
        <v>189.22</v>
      </c>
      <c r="X6" s="33">
        <f t="shared" ref="X6:X11" si="7">SUMIFS($F$5:$F$72,$C$5:$C$72,$U6,$E$5:$E$72,$I$7)</f>
        <v>199.61</v>
      </c>
      <c r="Y6" s="33">
        <f t="shared" ref="Y6:Y11" si="8">SUM(V6:X6)</f>
        <v>514.83000000000004</v>
      </c>
    </row>
    <row r="7" spans="1:25" x14ac:dyDescent="0.4">
      <c r="A7" s="32" t="s">
        <v>67</v>
      </c>
      <c r="B7" s="32" t="s">
        <v>136</v>
      </c>
      <c r="C7" s="32" t="s">
        <v>45</v>
      </c>
      <c r="D7" s="32" t="s">
        <v>57</v>
      </c>
      <c r="E7" s="32" t="s">
        <v>61</v>
      </c>
      <c r="F7" s="33">
        <v>18</v>
      </c>
      <c r="I7" s="35" t="s">
        <v>64</v>
      </c>
      <c r="J7" s="35">
        <f>SUMIF($E$5:$E$72,I7,F$5:F$72)</f>
        <v>786.38000000000011</v>
      </c>
      <c r="L7" s="35" t="s">
        <v>45</v>
      </c>
      <c r="M7" s="40">
        <f t="shared" si="0"/>
        <v>177.34</v>
      </c>
      <c r="O7" s="28" t="s">
        <v>134</v>
      </c>
      <c r="P7" s="29">
        <f t="shared" si="1"/>
        <v>5</v>
      </c>
      <c r="Q7" s="29">
        <f t="shared" si="2"/>
        <v>81.83</v>
      </c>
      <c r="R7" s="29">
        <f t="shared" si="3"/>
        <v>79.77000000000001</v>
      </c>
      <c r="S7" s="29">
        <f t="shared" si="4"/>
        <v>166.60000000000002</v>
      </c>
      <c r="U7" s="35" t="s">
        <v>45</v>
      </c>
      <c r="V7" s="33">
        <f t="shared" si="5"/>
        <v>28</v>
      </c>
      <c r="W7" s="33">
        <f t="shared" si="6"/>
        <v>70</v>
      </c>
      <c r="X7" s="33">
        <f t="shared" si="7"/>
        <v>79.34</v>
      </c>
      <c r="Y7" s="33">
        <f t="shared" si="8"/>
        <v>177.34</v>
      </c>
    </row>
    <row r="8" spans="1:25" x14ac:dyDescent="0.4">
      <c r="A8" s="32" t="s">
        <v>68</v>
      </c>
      <c r="B8" s="32" t="s">
        <v>135</v>
      </c>
      <c r="C8" s="32" t="s">
        <v>47</v>
      </c>
      <c r="D8" s="32" t="s">
        <v>47</v>
      </c>
      <c r="E8" s="32" t="s">
        <v>61</v>
      </c>
      <c r="F8" s="32">
        <v>30</v>
      </c>
      <c r="L8" s="35" t="s">
        <v>49</v>
      </c>
      <c r="M8" s="40">
        <f t="shared" si="0"/>
        <v>85</v>
      </c>
      <c r="O8" s="28" t="s">
        <v>138</v>
      </c>
      <c r="P8" s="29">
        <f t="shared" si="1"/>
        <v>76</v>
      </c>
      <c r="Q8" s="29">
        <f t="shared" si="2"/>
        <v>70</v>
      </c>
      <c r="R8" s="29">
        <f t="shared" si="3"/>
        <v>73.960000000000008</v>
      </c>
      <c r="S8" s="29">
        <f t="shared" si="4"/>
        <v>219.96</v>
      </c>
      <c r="U8" s="35" t="s">
        <v>49</v>
      </c>
      <c r="V8" s="33">
        <f t="shared" si="5"/>
        <v>15</v>
      </c>
      <c r="W8" s="33">
        <f t="shared" si="6"/>
        <v>35</v>
      </c>
      <c r="X8" s="33">
        <f t="shared" si="7"/>
        <v>35</v>
      </c>
      <c r="Y8" s="33">
        <f t="shared" si="8"/>
        <v>85</v>
      </c>
    </row>
    <row r="9" spans="1:25" x14ac:dyDescent="0.4">
      <c r="A9" s="32" t="s">
        <v>69</v>
      </c>
      <c r="B9" s="32" t="s">
        <v>135</v>
      </c>
      <c r="C9" s="32" t="s">
        <v>47</v>
      </c>
      <c r="D9" s="32" t="s">
        <v>47</v>
      </c>
      <c r="E9" s="32" t="s">
        <v>61</v>
      </c>
      <c r="F9" s="32">
        <v>5</v>
      </c>
      <c r="L9" s="35" t="s">
        <v>46</v>
      </c>
      <c r="M9" s="40">
        <f t="shared" si="0"/>
        <v>578.61</v>
      </c>
      <c r="O9" s="28" t="s">
        <v>136</v>
      </c>
      <c r="P9" s="29">
        <f t="shared" si="1"/>
        <v>43</v>
      </c>
      <c r="Q9" s="29">
        <f t="shared" si="2"/>
        <v>105</v>
      </c>
      <c r="R9" s="29">
        <f t="shared" si="3"/>
        <v>114.34</v>
      </c>
      <c r="S9" s="29">
        <f t="shared" si="4"/>
        <v>262.34000000000003</v>
      </c>
      <c r="U9" s="35" t="s">
        <v>46</v>
      </c>
      <c r="V9" s="33">
        <f t="shared" si="5"/>
        <v>111</v>
      </c>
      <c r="W9" s="33">
        <f t="shared" si="6"/>
        <v>228</v>
      </c>
      <c r="X9" s="33">
        <f t="shared" si="7"/>
        <v>239.61</v>
      </c>
      <c r="Y9" s="33">
        <f t="shared" si="8"/>
        <v>578.61</v>
      </c>
    </row>
    <row r="10" spans="1:25" x14ac:dyDescent="0.4">
      <c r="A10" s="32" t="s">
        <v>70</v>
      </c>
      <c r="B10" s="32" t="s">
        <v>135</v>
      </c>
      <c r="C10" s="32" t="s">
        <v>47</v>
      </c>
      <c r="D10" s="32" t="s">
        <v>47</v>
      </c>
      <c r="E10" s="32" t="s">
        <v>61</v>
      </c>
      <c r="F10" s="32">
        <v>25</v>
      </c>
      <c r="L10" s="35" t="s">
        <v>44</v>
      </c>
      <c r="M10" s="40">
        <f t="shared" si="0"/>
        <v>219.96</v>
      </c>
      <c r="O10" s="28" t="s">
        <v>46</v>
      </c>
      <c r="P10" s="29">
        <f t="shared" si="1"/>
        <v>111</v>
      </c>
      <c r="Q10" s="29">
        <f t="shared" si="2"/>
        <v>228</v>
      </c>
      <c r="R10" s="29">
        <f t="shared" si="3"/>
        <v>239.61</v>
      </c>
      <c r="S10" s="29">
        <f t="shared" si="4"/>
        <v>578.61</v>
      </c>
      <c r="U10" s="35" t="s">
        <v>44</v>
      </c>
      <c r="V10" s="33">
        <f t="shared" si="5"/>
        <v>76</v>
      </c>
      <c r="W10" s="33">
        <f t="shared" si="6"/>
        <v>70</v>
      </c>
      <c r="X10" s="33">
        <f t="shared" si="7"/>
        <v>73.960000000000008</v>
      </c>
      <c r="Y10" s="33">
        <f t="shared" si="8"/>
        <v>219.96</v>
      </c>
    </row>
    <row r="11" spans="1:25" x14ac:dyDescent="0.4">
      <c r="A11" s="32" t="s">
        <v>67</v>
      </c>
      <c r="B11" s="32" t="s">
        <v>135</v>
      </c>
      <c r="C11" s="32" t="s">
        <v>47</v>
      </c>
      <c r="D11" s="32" t="s">
        <v>47</v>
      </c>
      <c r="E11" s="32" t="s">
        <v>61</v>
      </c>
      <c r="F11" s="32">
        <v>15</v>
      </c>
      <c r="L11" s="35" t="s">
        <v>48</v>
      </c>
      <c r="M11" s="40">
        <f t="shared" si="0"/>
        <v>281.09000000000003</v>
      </c>
      <c r="O11" s="26" t="s">
        <v>140</v>
      </c>
      <c r="P11" s="30">
        <f>SUM(P5:P10)</f>
        <v>493</v>
      </c>
      <c r="Q11" s="30">
        <f>SUM(Q5:Q10)</f>
        <v>744.05</v>
      </c>
      <c r="R11" s="30">
        <f>SUM(R5:R10)</f>
        <v>786.38000000000011</v>
      </c>
      <c r="S11" s="30">
        <f>SUM(S5:S10)</f>
        <v>2023.4300000000003</v>
      </c>
      <c r="U11" s="35" t="s">
        <v>48</v>
      </c>
      <c r="V11" s="33">
        <f t="shared" si="5"/>
        <v>132</v>
      </c>
      <c r="W11" s="33">
        <f t="shared" si="6"/>
        <v>70</v>
      </c>
      <c r="X11" s="33">
        <f t="shared" si="7"/>
        <v>79.09</v>
      </c>
      <c r="Y11" s="33">
        <f t="shared" si="8"/>
        <v>281.09000000000003</v>
      </c>
    </row>
    <row r="12" spans="1:25" x14ac:dyDescent="0.4">
      <c r="A12" s="32" t="s">
        <v>69</v>
      </c>
      <c r="B12" s="32" t="s">
        <v>136</v>
      </c>
      <c r="C12" s="32" t="s">
        <v>45</v>
      </c>
      <c r="D12" s="32" t="s">
        <v>55</v>
      </c>
      <c r="E12" s="32" t="s">
        <v>61</v>
      </c>
      <c r="F12" s="32">
        <v>10</v>
      </c>
      <c r="V12" s="27"/>
      <c r="W12" s="27"/>
      <c r="X12" s="27"/>
    </row>
    <row r="13" spans="1:25" x14ac:dyDescent="0.4">
      <c r="A13" s="32" t="s">
        <v>69</v>
      </c>
      <c r="B13" s="32" t="s">
        <v>136</v>
      </c>
      <c r="C13" s="32" t="s">
        <v>49</v>
      </c>
      <c r="D13" s="32" t="s">
        <v>56</v>
      </c>
      <c r="E13" s="32" t="s">
        <v>61</v>
      </c>
      <c r="F13" s="32">
        <v>15</v>
      </c>
    </row>
    <row r="14" spans="1:25" x14ac:dyDescent="0.4">
      <c r="A14" s="32" t="s">
        <v>69</v>
      </c>
      <c r="B14" s="32" t="s">
        <v>46</v>
      </c>
      <c r="C14" s="32" t="s">
        <v>46</v>
      </c>
      <c r="D14" s="32" t="s">
        <v>52</v>
      </c>
      <c r="E14" s="32" t="s">
        <v>61</v>
      </c>
      <c r="F14" s="32">
        <v>15</v>
      </c>
    </row>
    <row r="15" spans="1:25" x14ac:dyDescent="0.4">
      <c r="A15" s="32" t="s">
        <v>71</v>
      </c>
      <c r="B15" s="32" t="s">
        <v>135</v>
      </c>
      <c r="C15" s="32" t="s">
        <v>47</v>
      </c>
      <c r="D15" s="32" t="s">
        <v>47</v>
      </c>
      <c r="E15" s="32" t="s">
        <v>61</v>
      </c>
      <c r="F15" s="32">
        <v>10</v>
      </c>
    </row>
    <row r="16" spans="1:25" x14ac:dyDescent="0.4">
      <c r="A16" s="32" t="s">
        <v>67</v>
      </c>
      <c r="B16" s="32" t="s">
        <v>46</v>
      </c>
      <c r="C16" s="32" t="s">
        <v>46</v>
      </c>
      <c r="D16" s="32" t="s">
        <v>52</v>
      </c>
      <c r="E16" s="32" t="s">
        <v>61</v>
      </c>
      <c r="F16" s="32">
        <v>10</v>
      </c>
    </row>
    <row r="17" spans="1:6" x14ac:dyDescent="0.4">
      <c r="A17" s="32" t="s">
        <v>72</v>
      </c>
      <c r="B17" s="32" t="s">
        <v>46</v>
      </c>
      <c r="C17" s="32" t="s">
        <v>46</v>
      </c>
      <c r="D17" s="32" t="s">
        <v>52</v>
      </c>
      <c r="E17" s="32" t="s">
        <v>61</v>
      </c>
      <c r="F17" s="32">
        <v>25</v>
      </c>
    </row>
    <row r="18" spans="1:6" x14ac:dyDescent="0.4">
      <c r="A18" s="32" t="s">
        <v>73</v>
      </c>
      <c r="B18" s="32" t="s">
        <v>46</v>
      </c>
      <c r="C18" s="32" t="s">
        <v>46</v>
      </c>
      <c r="D18" s="32" t="s">
        <v>60</v>
      </c>
      <c r="E18" s="32" t="s">
        <v>61</v>
      </c>
      <c r="F18" s="32">
        <v>10</v>
      </c>
    </row>
    <row r="19" spans="1:6" x14ac:dyDescent="0.4">
      <c r="A19" s="32" t="s">
        <v>74</v>
      </c>
      <c r="B19" s="32" t="s">
        <v>46</v>
      </c>
      <c r="C19" s="32" t="s">
        <v>46</v>
      </c>
      <c r="D19" s="32" t="s">
        <v>60</v>
      </c>
      <c r="E19" s="32" t="s">
        <v>61</v>
      </c>
      <c r="F19" s="32">
        <v>10</v>
      </c>
    </row>
    <row r="20" spans="1:6" x14ac:dyDescent="0.4">
      <c r="A20" s="32" t="s">
        <v>74</v>
      </c>
      <c r="B20" s="32" t="s">
        <v>137</v>
      </c>
      <c r="C20" s="32" t="s">
        <v>48</v>
      </c>
      <c r="D20" s="32" t="s">
        <v>53</v>
      </c>
      <c r="E20" s="32" t="s">
        <v>61</v>
      </c>
      <c r="F20" s="32">
        <v>25</v>
      </c>
    </row>
    <row r="21" spans="1:6" x14ac:dyDescent="0.4">
      <c r="A21" s="32" t="s">
        <v>74</v>
      </c>
      <c r="B21" s="32" t="s">
        <v>46</v>
      </c>
      <c r="C21" s="32" t="s">
        <v>46</v>
      </c>
      <c r="D21" s="32" t="s">
        <v>52</v>
      </c>
      <c r="E21" s="32" t="s">
        <v>61</v>
      </c>
      <c r="F21" s="32">
        <v>41</v>
      </c>
    </row>
    <row r="22" spans="1:6" x14ac:dyDescent="0.4">
      <c r="A22" s="32" t="s">
        <v>71</v>
      </c>
      <c r="B22" s="32" t="s">
        <v>138</v>
      </c>
      <c r="C22" s="32" t="s">
        <v>44</v>
      </c>
      <c r="D22" s="32" t="s">
        <v>58</v>
      </c>
      <c r="E22" s="32" t="s">
        <v>61</v>
      </c>
      <c r="F22" s="32">
        <v>5</v>
      </c>
    </row>
    <row r="23" spans="1:6" x14ac:dyDescent="0.4">
      <c r="A23" s="32" t="s">
        <v>75</v>
      </c>
      <c r="B23" s="32" t="s">
        <v>138</v>
      </c>
      <c r="C23" s="32" t="s">
        <v>44</v>
      </c>
      <c r="D23" s="32" t="s">
        <v>58</v>
      </c>
      <c r="E23" s="32" t="s">
        <v>61</v>
      </c>
      <c r="F23" s="32">
        <v>30</v>
      </c>
    </row>
    <row r="24" spans="1:6" x14ac:dyDescent="0.4">
      <c r="A24" s="32" t="s">
        <v>75</v>
      </c>
      <c r="B24" s="32" t="s">
        <v>137</v>
      </c>
      <c r="C24" s="32" t="s">
        <v>48</v>
      </c>
      <c r="D24" s="32" t="s">
        <v>54</v>
      </c>
      <c r="E24" s="32" t="s">
        <v>61</v>
      </c>
      <c r="F24" s="32">
        <v>15</v>
      </c>
    </row>
    <row r="25" spans="1:6" x14ac:dyDescent="0.4">
      <c r="A25" s="32" t="s">
        <v>76</v>
      </c>
      <c r="B25" s="32" t="s">
        <v>137</v>
      </c>
      <c r="C25" s="32" t="s">
        <v>48</v>
      </c>
      <c r="D25" s="32" t="s">
        <v>54</v>
      </c>
      <c r="E25" s="32" t="s">
        <v>61</v>
      </c>
      <c r="F25" s="32">
        <v>5</v>
      </c>
    </row>
    <row r="26" spans="1:6" x14ac:dyDescent="0.4">
      <c r="A26" s="32" t="s">
        <v>77</v>
      </c>
      <c r="B26" s="32" t="s">
        <v>137</v>
      </c>
      <c r="C26" s="32" t="s">
        <v>48</v>
      </c>
      <c r="D26" s="32" t="s">
        <v>53</v>
      </c>
      <c r="E26" s="32" t="s">
        <v>61</v>
      </c>
      <c r="F26" s="32">
        <v>10</v>
      </c>
    </row>
    <row r="27" spans="1:6" x14ac:dyDescent="0.4">
      <c r="A27" s="32" t="s">
        <v>78</v>
      </c>
      <c r="B27" s="32" t="s">
        <v>137</v>
      </c>
      <c r="C27" s="32" t="s">
        <v>48</v>
      </c>
      <c r="D27" s="32" t="s">
        <v>53</v>
      </c>
      <c r="E27" s="32" t="s">
        <v>61</v>
      </c>
      <c r="F27" s="32">
        <v>25</v>
      </c>
    </row>
    <row r="28" spans="1:6" x14ac:dyDescent="0.4">
      <c r="A28" s="32" t="s">
        <v>79</v>
      </c>
      <c r="B28" s="32" t="s">
        <v>137</v>
      </c>
      <c r="C28" s="32" t="s">
        <v>48</v>
      </c>
      <c r="D28" s="32" t="s">
        <v>48</v>
      </c>
      <c r="E28" s="32" t="s">
        <v>61</v>
      </c>
      <c r="F28" s="32">
        <v>35</v>
      </c>
    </row>
    <row r="29" spans="1:6" x14ac:dyDescent="0.4">
      <c r="A29" s="32" t="s">
        <v>80</v>
      </c>
      <c r="B29" s="32" t="s">
        <v>138</v>
      </c>
      <c r="C29" s="32" t="s">
        <v>44</v>
      </c>
      <c r="D29" s="32" t="s">
        <v>58</v>
      </c>
      <c r="E29" s="32" t="s">
        <v>61</v>
      </c>
      <c r="F29" s="32">
        <v>16</v>
      </c>
    </row>
    <row r="30" spans="1:6" x14ac:dyDescent="0.4">
      <c r="A30" s="32" t="s">
        <v>81</v>
      </c>
      <c r="B30" s="32" t="s">
        <v>138</v>
      </c>
      <c r="C30" s="32" t="s">
        <v>44</v>
      </c>
      <c r="D30" s="32" t="s">
        <v>58</v>
      </c>
      <c r="E30" s="32" t="s">
        <v>61</v>
      </c>
      <c r="F30" s="32">
        <v>25</v>
      </c>
    </row>
    <row r="31" spans="1:6" x14ac:dyDescent="0.4">
      <c r="A31" s="32" t="s">
        <v>71</v>
      </c>
      <c r="B31" s="32" t="s">
        <v>137</v>
      </c>
      <c r="C31" s="32" t="s">
        <v>48</v>
      </c>
      <c r="D31" s="32" t="s">
        <v>59</v>
      </c>
      <c r="E31" s="32" t="s">
        <v>61</v>
      </c>
      <c r="F31" s="32">
        <v>17</v>
      </c>
    </row>
    <row r="32" spans="1:6" x14ac:dyDescent="0.4">
      <c r="A32" s="32" t="s">
        <v>67</v>
      </c>
      <c r="B32" s="32" t="s">
        <v>135</v>
      </c>
      <c r="C32" s="32" t="s">
        <v>47</v>
      </c>
      <c r="D32" s="32" t="s">
        <v>47</v>
      </c>
      <c r="E32" s="32" t="s">
        <v>61</v>
      </c>
      <c r="F32" s="32">
        <v>41</v>
      </c>
    </row>
    <row r="33" spans="1:6" x14ac:dyDescent="0.4">
      <c r="A33" s="32" t="s">
        <v>82</v>
      </c>
      <c r="B33" s="32" t="s">
        <v>134</v>
      </c>
      <c r="C33" s="32" t="s">
        <v>43</v>
      </c>
      <c r="D33" s="32" t="s">
        <v>43</v>
      </c>
      <c r="E33" s="32" t="s">
        <v>63</v>
      </c>
      <c r="F33" s="33">
        <v>39.83</v>
      </c>
    </row>
    <row r="34" spans="1:6" x14ac:dyDescent="0.4">
      <c r="A34" s="32" t="s">
        <v>83</v>
      </c>
      <c r="B34" s="32" t="s">
        <v>134</v>
      </c>
      <c r="C34" s="32" t="s">
        <v>43</v>
      </c>
      <c r="D34" s="32" t="s">
        <v>51</v>
      </c>
      <c r="E34" s="32" t="s">
        <v>63</v>
      </c>
      <c r="F34" s="33">
        <v>42</v>
      </c>
    </row>
    <row r="35" spans="1:6" x14ac:dyDescent="0.4">
      <c r="A35" s="32" t="s">
        <v>84</v>
      </c>
      <c r="B35" s="32" t="s">
        <v>136</v>
      </c>
      <c r="C35" s="32" t="s">
        <v>45</v>
      </c>
      <c r="D35" s="32" t="s">
        <v>57</v>
      </c>
      <c r="E35" s="32" t="s">
        <v>63</v>
      </c>
      <c r="F35" s="33">
        <v>35</v>
      </c>
    </row>
    <row r="36" spans="1:6" x14ac:dyDescent="0.4">
      <c r="A36" s="32" t="s">
        <v>85</v>
      </c>
      <c r="B36" s="32" t="s">
        <v>135</v>
      </c>
      <c r="C36" s="32" t="s">
        <v>47</v>
      </c>
      <c r="D36" s="32" t="s">
        <v>47</v>
      </c>
      <c r="E36" s="32" t="s">
        <v>63</v>
      </c>
      <c r="F36" s="33">
        <v>39.57</v>
      </c>
    </row>
    <row r="37" spans="1:6" x14ac:dyDescent="0.4">
      <c r="A37" s="32" t="s">
        <v>86</v>
      </c>
      <c r="B37" s="32" t="s">
        <v>135</v>
      </c>
      <c r="C37" s="32" t="s">
        <v>47</v>
      </c>
      <c r="D37" s="32" t="s">
        <v>47</v>
      </c>
      <c r="E37" s="32" t="s">
        <v>63</v>
      </c>
      <c r="F37" s="33">
        <v>35</v>
      </c>
    </row>
    <row r="38" spans="1:6" x14ac:dyDescent="0.4">
      <c r="A38" s="32" t="s">
        <v>87</v>
      </c>
      <c r="B38" s="32" t="s">
        <v>135</v>
      </c>
      <c r="C38" s="32" t="s">
        <v>47</v>
      </c>
      <c r="D38" s="32" t="s">
        <v>47</v>
      </c>
      <c r="E38" s="32" t="s">
        <v>63</v>
      </c>
      <c r="F38" s="33">
        <v>38.65</v>
      </c>
    </row>
    <row r="39" spans="1:6" x14ac:dyDescent="0.4">
      <c r="A39" s="32" t="s">
        <v>88</v>
      </c>
      <c r="B39" s="32" t="s">
        <v>135</v>
      </c>
      <c r="C39" s="32" t="s">
        <v>47</v>
      </c>
      <c r="D39" s="32" t="s">
        <v>47</v>
      </c>
      <c r="E39" s="32" t="s">
        <v>63</v>
      </c>
      <c r="F39" s="33">
        <v>41</v>
      </c>
    </row>
    <row r="40" spans="1:6" x14ac:dyDescent="0.4">
      <c r="A40" s="32" t="s">
        <v>89</v>
      </c>
      <c r="B40" s="32" t="s">
        <v>136</v>
      </c>
      <c r="C40" s="32" t="s">
        <v>45</v>
      </c>
      <c r="D40" s="32" t="s">
        <v>55</v>
      </c>
      <c r="E40" s="32" t="s">
        <v>63</v>
      </c>
      <c r="F40" s="33">
        <v>35</v>
      </c>
    </row>
    <row r="41" spans="1:6" x14ac:dyDescent="0.4">
      <c r="A41" s="32" t="s">
        <v>90</v>
      </c>
      <c r="B41" s="32" t="s">
        <v>136</v>
      </c>
      <c r="C41" s="32" t="s">
        <v>49</v>
      </c>
      <c r="D41" s="32" t="s">
        <v>56</v>
      </c>
      <c r="E41" s="32" t="s">
        <v>63</v>
      </c>
      <c r="F41" s="33">
        <v>35</v>
      </c>
    </row>
    <row r="42" spans="1:6" x14ac:dyDescent="0.4">
      <c r="A42" s="32" t="s">
        <v>91</v>
      </c>
      <c r="B42" s="32" t="s">
        <v>46</v>
      </c>
      <c r="C42" s="32" t="s">
        <v>46</v>
      </c>
      <c r="D42" s="32" t="s">
        <v>52</v>
      </c>
      <c r="E42" s="32" t="s">
        <v>63</v>
      </c>
      <c r="F42" s="33">
        <v>35</v>
      </c>
    </row>
    <row r="43" spans="1:6" x14ac:dyDescent="0.4">
      <c r="A43" s="32" t="s">
        <v>92</v>
      </c>
      <c r="B43" s="32" t="s">
        <v>135</v>
      </c>
      <c r="C43" s="32" t="s">
        <v>47</v>
      </c>
      <c r="D43" s="32" t="s">
        <v>47</v>
      </c>
      <c r="E43" s="32" t="s">
        <v>63</v>
      </c>
      <c r="F43" s="33">
        <v>35</v>
      </c>
    </row>
    <row r="44" spans="1:6" x14ac:dyDescent="0.4">
      <c r="A44" s="32" t="s">
        <v>93</v>
      </c>
      <c r="B44" s="32" t="s">
        <v>46</v>
      </c>
      <c r="C44" s="32" t="s">
        <v>46</v>
      </c>
      <c r="D44" s="32" t="s">
        <v>52</v>
      </c>
      <c r="E44" s="32" t="s">
        <v>63</v>
      </c>
      <c r="F44" s="33">
        <v>41</v>
      </c>
    </row>
    <row r="45" spans="1:6" x14ac:dyDescent="0.4">
      <c r="A45" s="32" t="s">
        <v>94</v>
      </c>
      <c r="B45" s="32" t="s">
        <v>46</v>
      </c>
      <c r="C45" s="32" t="s">
        <v>46</v>
      </c>
      <c r="D45" s="32" t="s">
        <v>52</v>
      </c>
      <c r="E45" s="32" t="s">
        <v>63</v>
      </c>
      <c r="F45" s="33">
        <v>41</v>
      </c>
    </row>
    <row r="46" spans="1:6" x14ac:dyDescent="0.4">
      <c r="A46" s="32" t="s">
        <v>95</v>
      </c>
      <c r="B46" s="32" t="s">
        <v>46</v>
      </c>
      <c r="C46" s="32" t="s">
        <v>46</v>
      </c>
      <c r="D46" s="32" t="s">
        <v>60</v>
      </c>
      <c r="E46" s="32" t="s">
        <v>63</v>
      </c>
      <c r="F46" s="33">
        <v>35</v>
      </c>
    </row>
    <row r="47" spans="1:6" x14ac:dyDescent="0.4">
      <c r="A47" s="32" t="s">
        <v>95</v>
      </c>
      <c r="B47" s="32" t="s">
        <v>46</v>
      </c>
      <c r="C47" s="32" t="s">
        <v>46</v>
      </c>
      <c r="D47" s="32" t="s">
        <v>60</v>
      </c>
      <c r="E47" s="32" t="s">
        <v>63</v>
      </c>
      <c r="F47" s="33">
        <v>41</v>
      </c>
    </row>
    <row r="48" spans="1:6" x14ac:dyDescent="0.4">
      <c r="A48" s="32" t="s">
        <v>96</v>
      </c>
      <c r="B48" s="32" t="s">
        <v>137</v>
      </c>
      <c r="C48" s="32" t="s">
        <v>48</v>
      </c>
      <c r="D48" s="32" t="s">
        <v>53</v>
      </c>
      <c r="E48" s="32" t="s">
        <v>63</v>
      </c>
      <c r="F48" s="33">
        <v>35</v>
      </c>
    </row>
    <row r="49" spans="1:6" x14ac:dyDescent="0.4">
      <c r="A49" s="32" t="s">
        <v>97</v>
      </c>
      <c r="B49" s="32" t="s">
        <v>46</v>
      </c>
      <c r="C49" s="32" t="s">
        <v>46</v>
      </c>
      <c r="D49" s="32" t="s">
        <v>52</v>
      </c>
      <c r="E49" s="32" t="s">
        <v>63</v>
      </c>
      <c r="F49" s="33">
        <v>35</v>
      </c>
    </row>
    <row r="50" spans="1:6" x14ac:dyDescent="0.4">
      <c r="A50" s="32" t="s">
        <v>98</v>
      </c>
      <c r="B50" s="32" t="s">
        <v>138</v>
      </c>
      <c r="C50" s="32" t="s">
        <v>44</v>
      </c>
      <c r="D50" s="32" t="s">
        <v>58</v>
      </c>
      <c r="E50" s="32" t="s">
        <v>63</v>
      </c>
      <c r="F50" s="33">
        <v>35</v>
      </c>
    </row>
    <row r="51" spans="1:6" x14ac:dyDescent="0.4">
      <c r="A51" s="32" t="s">
        <v>99</v>
      </c>
      <c r="B51" s="32" t="s">
        <v>138</v>
      </c>
      <c r="C51" s="32" t="s">
        <v>44</v>
      </c>
      <c r="D51" s="32" t="s">
        <v>58</v>
      </c>
      <c r="E51" s="32" t="s">
        <v>63</v>
      </c>
      <c r="F51" s="33">
        <v>35</v>
      </c>
    </row>
    <row r="52" spans="1:6" x14ac:dyDescent="0.4">
      <c r="A52" s="32" t="s">
        <v>100</v>
      </c>
      <c r="B52" s="32" t="s">
        <v>137</v>
      </c>
      <c r="C52" s="32" t="s">
        <v>48</v>
      </c>
      <c r="D52" s="32" t="s">
        <v>54</v>
      </c>
      <c r="E52" s="32" t="s">
        <v>63</v>
      </c>
      <c r="F52" s="33">
        <v>35</v>
      </c>
    </row>
    <row r="53" spans="1:6" x14ac:dyDescent="0.4">
      <c r="A53" s="32" t="s">
        <v>101</v>
      </c>
      <c r="B53" s="32" t="s">
        <v>134</v>
      </c>
      <c r="C53" s="32" t="s">
        <v>43</v>
      </c>
      <c r="D53" s="32" t="s">
        <v>43</v>
      </c>
      <c r="E53" s="32" t="s">
        <v>64</v>
      </c>
      <c r="F53" s="33">
        <v>40.260000000000005</v>
      </c>
    </row>
    <row r="54" spans="1:6" x14ac:dyDescent="0.4">
      <c r="A54" s="32" t="s">
        <v>102</v>
      </c>
      <c r="B54" s="32" t="s">
        <v>134</v>
      </c>
      <c r="C54" s="32" t="s">
        <v>43</v>
      </c>
      <c r="D54" s="32" t="s">
        <v>51</v>
      </c>
      <c r="E54" s="32" t="s">
        <v>64</v>
      </c>
      <c r="F54" s="33">
        <v>39.510000000000005</v>
      </c>
    </row>
    <row r="55" spans="1:6" x14ac:dyDescent="0.4">
      <c r="A55" s="32" t="s">
        <v>102</v>
      </c>
      <c r="B55" s="32" t="s">
        <v>136</v>
      </c>
      <c r="C55" s="32" t="s">
        <v>45</v>
      </c>
      <c r="D55" s="32" t="s">
        <v>57</v>
      </c>
      <c r="E55" s="32" t="s">
        <v>64</v>
      </c>
      <c r="F55" s="33">
        <v>40.380000000000003</v>
      </c>
    </row>
    <row r="56" spans="1:6" x14ac:dyDescent="0.4">
      <c r="A56" s="32" t="s">
        <v>103</v>
      </c>
      <c r="B56" s="32" t="s">
        <v>135</v>
      </c>
      <c r="C56" s="32" t="s">
        <v>47</v>
      </c>
      <c r="D56" s="32" t="s">
        <v>47</v>
      </c>
      <c r="E56" s="32" t="s">
        <v>64</v>
      </c>
      <c r="F56" s="33">
        <v>38.589999999999996</v>
      </c>
    </row>
    <row r="57" spans="1:6" x14ac:dyDescent="0.4">
      <c r="A57" s="32" t="s">
        <v>103</v>
      </c>
      <c r="B57" s="32" t="s">
        <v>135</v>
      </c>
      <c r="C57" s="32" t="s">
        <v>47</v>
      </c>
      <c r="D57" s="32" t="s">
        <v>47</v>
      </c>
      <c r="E57" s="32" t="s">
        <v>64</v>
      </c>
      <c r="F57" s="33">
        <v>39.4</v>
      </c>
    </row>
    <row r="58" spans="1:6" x14ac:dyDescent="0.4">
      <c r="A58" s="32" t="s">
        <v>104</v>
      </c>
      <c r="B58" s="32" t="s">
        <v>135</v>
      </c>
      <c r="C58" s="32" t="s">
        <v>47</v>
      </c>
      <c r="D58" s="32" t="s">
        <v>47</v>
      </c>
      <c r="E58" s="32" t="s">
        <v>64</v>
      </c>
      <c r="F58" s="33">
        <v>39.36</v>
      </c>
    </row>
    <row r="59" spans="1:6" x14ac:dyDescent="0.4">
      <c r="A59" s="32" t="s">
        <v>105</v>
      </c>
      <c r="B59" s="32" t="s">
        <v>135</v>
      </c>
      <c r="C59" s="32" t="s">
        <v>47</v>
      </c>
      <c r="D59" s="32" t="s">
        <v>47</v>
      </c>
      <c r="E59" s="32" t="s">
        <v>64</v>
      </c>
      <c r="F59" s="33">
        <v>42</v>
      </c>
    </row>
    <row r="60" spans="1:6" x14ac:dyDescent="0.4">
      <c r="A60" s="32" t="s">
        <v>106</v>
      </c>
      <c r="B60" s="32" t="s">
        <v>136</v>
      </c>
      <c r="C60" s="32" t="s">
        <v>45</v>
      </c>
      <c r="D60" s="32" t="s">
        <v>55</v>
      </c>
      <c r="E60" s="32" t="s">
        <v>64</v>
      </c>
      <c r="F60" s="33">
        <v>38.96</v>
      </c>
    </row>
    <row r="61" spans="1:6" x14ac:dyDescent="0.4">
      <c r="A61" s="32" t="s">
        <v>107</v>
      </c>
      <c r="B61" s="32" t="s">
        <v>136</v>
      </c>
      <c r="C61" s="32" t="s">
        <v>49</v>
      </c>
      <c r="D61" s="32" t="s">
        <v>56</v>
      </c>
      <c r="E61" s="32" t="s">
        <v>64</v>
      </c>
      <c r="F61" s="33">
        <v>35</v>
      </c>
    </row>
    <row r="62" spans="1:6" x14ac:dyDescent="0.4">
      <c r="A62" s="32" t="s">
        <v>106</v>
      </c>
      <c r="B62" s="32" t="s">
        <v>46</v>
      </c>
      <c r="C62" s="32" t="s">
        <v>46</v>
      </c>
      <c r="D62" s="32" t="s">
        <v>52</v>
      </c>
      <c r="E62" s="32" t="s">
        <v>64</v>
      </c>
      <c r="F62" s="33">
        <v>39.730000000000004</v>
      </c>
    </row>
    <row r="63" spans="1:6" x14ac:dyDescent="0.4">
      <c r="A63" s="32" t="s">
        <v>108</v>
      </c>
      <c r="B63" s="32" t="s">
        <v>135</v>
      </c>
      <c r="C63" s="32" t="s">
        <v>47</v>
      </c>
      <c r="D63" s="32" t="s">
        <v>47</v>
      </c>
      <c r="E63" s="32" t="s">
        <v>64</v>
      </c>
      <c r="F63" s="33">
        <v>40.260000000000005</v>
      </c>
    </row>
    <row r="64" spans="1:6" x14ac:dyDescent="0.4">
      <c r="A64" s="32" t="s">
        <v>108</v>
      </c>
      <c r="B64" s="32" t="s">
        <v>46</v>
      </c>
      <c r="C64" s="32" t="s">
        <v>46</v>
      </c>
      <c r="D64" s="32" t="s">
        <v>52</v>
      </c>
      <c r="E64" s="32" t="s">
        <v>64</v>
      </c>
      <c r="F64" s="33">
        <v>39.510000000000005</v>
      </c>
    </row>
    <row r="65" spans="1:6" x14ac:dyDescent="0.4">
      <c r="A65" s="32" t="s">
        <v>109</v>
      </c>
      <c r="B65" s="32" t="s">
        <v>46</v>
      </c>
      <c r="C65" s="32" t="s">
        <v>46</v>
      </c>
      <c r="D65" s="32" t="s">
        <v>52</v>
      </c>
      <c r="E65" s="32" t="s">
        <v>64</v>
      </c>
      <c r="F65" s="33">
        <v>40.380000000000003</v>
      </c>
    </row>
    <row r="66" spans="1:6" x14ac:dyDescent="0.4">
      <c r="A66" s="32" t="s">
        <v>109</v>
      </c>
      <c r="B66" s="32" t="s">
        <v>46</v>
      </c>
      <c r="C66" s="32" t="s">
        <v>46</v>
      </c>
      <c r="D66" s="32" t="s">
        <v>60</v>
      </c>
      <c r="E66" s="32" t="s">
        <v>64</v>
      </c>
      <c r="F66" s="33">
        <v>38.589999999999996</v>
      </c>
    </row>
    <row r="67" spans="1:6" x14ac:dyDescent="0.4">
      <c r="A67" s="32" t="s">
        <v>107</v>
      </c>
      <c r="B67" s="32" t="s">
        <v>46</v>
      </c>
      <c r="C67" s="32" t="s">
        <v>46</v>
      </c>
      <c r="D67" s="32" t="s">
        <v>60</v>
      </c>
      <c r="E67" s="32" t="s">
        <v>64</v>
      </c>
      <c r="F67" s="33">
        <v>39.4</v>
      </c>
    </row>
    <row r="68" spans="1:6" x14ac:dyDescent="0.4">
      <c r="A68" s="32" t="s">
        <v>110</v>
      </c>
      <c r="B68" s="32" t="s">
        <v>137</v>
      </c>
      <c r="C68" s="32" t="s">
        <v>48</v>
      </c>
      <c r="D68" s="32" t="s">
        <v>53</v>
      </c>
      <c r="E68" s="32" t="s">
        <v>64</v>
      </c>
      <c r="F68" s="33">
        <v>39.36</v>
      </c>
    </row>
    <row r="69" spans="1:6" x14ac:dyDescent="0.4">
      <c r="A69" s="32" t="s">
        <v>102</v>
      </c>
      <c r="B69" s="32" t="s">
        <v>46</v>
      </c>
      <c r="C69" s="32" t="s">
        <v>46</v>
      </c>
      <c r="D69" s="32" t="s">
        <v>52</v>
      </c>
      <c r="E69" s="32" t="s">
        <v>64</v>
      </c>
      <c r="F69" s="33">
        <v>42</v>
      </c>
    </row>
    <row r="70" spans="1:6" x14ac:dyDescent="0.4">
      <c r="A70" s="32" t="s">
        <v>102</v>
      </c>
      <c r="B70" s="32" t="s">
        <v>138</v>
      </c>
      <c r="C70" s="32" t="s">
        <v>44</v>
      </c>
      <c r="D70" s="32" t="s">
        <v>58</v>
      </c>
      <c r="E70" s="32" t="s">
        <v>64</v>
      </c>
      <c r="F70" s="33">
        <v>38.96</v>
      </c>
    </row>
    <row r="71" spans="1:6" x14ac:dyDescent="0.4">
      <c r="A71" s="32" t="s">
        <v>102</v>
      </c>
      <c r="B71" s="32" t="s">
        <v>138</v>
      </c>
      <c r="C71" s="32" t="s">
        <v>44</v>
      </c>
      <c r="D71" s="32" t="s">
        <v>58</v>
      </c>
      <c r="E71" s="32" t="s">
        <v>64</v>
      </c>
      <c r="F71" s="33">
        <v>35</v>
      </c>
    </row>
    <row r="72" spans="1:6" x14ac:dyDescent="0.4">
      <c r="A72" s="32" t="s">
        <v>102</v>
      </c>
      <c r="B72" s="32" t="s">
        <v>137</v>
      </c>
      <c r="C72" s="32" t="s">
        <v>48</v>
      </c>
      <c r="D72" s="32" t="s">
        <v>54</v>
      </c>
      <c r="E72" s="32" t="s">
        <v>64</v>
      </c>
      <c r="F72" s="33">
        <v>39.730000000000004</v>
      </c>
    </row>
  </sheetData>
  <mergeCells count="1">
    <mergeCell ref="O3:S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D1" zoomScale="80" zoomScaleNormal="80" workbookViewId="0">
      <selection activeCell="L11" sqref="L11"/>
    </sheetView>
  </sheetViews>
  <sheetFormatPr defaultColWidth="9.140625" defaultRowHeight="26.25" x14ac:dyDescent="0.4"/>
  <cols>
    <col min="1" max="1" width="20.5703125" style="24" customWidth="1"/>
    <col min="2" max="2" width="14.7109375" style="24" bestFit="1" customWidth="1"/>
    <col min="3" max="3" width="20.28515625" style="24" bestFit="1" customWidth="1"/>
    <col min="4" max="4" width="23.42578125" style="24" bestFit="1" customWidth="1"/>
    <col min="5" max="5" width="11.5703125" style="24" bestFit="1" customWidth="1"/>
    <col min="6" max="6" width="19.140625" style="24" bestFit="1" customWidth="1"/>
    <col min="7" max="7" width="27.85546875" style="24" customWidth="1"/>
    <col min="8" max="9" width="9.140625" style="24"/>
    <col min="10" max="10" width="14.28515625" style="24" bestFit="1" customWidth="1"/>
    <col min="11" max="11" width="15.7109375" style="24" bestFit="1" customWidth="1"/>
    <col min="12" max="12" width="9.28515625" style="24" bestFit="1" customWidth="1"/>
    <col min="13" max="13" width="9.140625" style="24"/>
    <col min="14" max="14" width="10.5703125" style="24" bestFit="1" customWidth="1"/>
    <col min="15" max="16384" width="9.140625" style="24"/>
  </cols>
  <sheetData>
    <row r="1" spans="1:12" x14ac:dyDescent="0.4">
      <c r="A1" s="23" t="s">
        <v>6</v>
      </c>
      <c r="B1" s="34"/>
    </row>
    <row r="2" spans="1:12" x14ac:dyDescent="0.4">
      <c r="A2" s="25"/>
    </row>
    <row r="3" spans="1:12" x14ac:dyDescent="0.4">
      <c r="A3" s="24" t="s">
        <v>22</v>
      </c>
      <c r="F3" s="37" t="s">
        <v>560</v>
      </c>
    </row>
    <row r="4" spans="1:12" x14ac:dyDescent="0.4">
      <c r="A4" s="24" t="s">
        <v>26</v>
      </c>
      <c r="J4" s="41" t="s">
        <v>29</v>
      </c>
      <c r="K4" s="41" t="s">
        <v>30</v>
      </c>
      <c r="L4" s="41" t="s">
        <v>31</v>
      </c>
    </row>
    <row r="5" spans="1:12" x14ac:dyDescent="0.4">
      <c r="A5" s="39" t="s">
        <v>32</v>
      </c>
      <c r="B5" s="39" t="s">
        <v>18</v>
      </c>
      <c r="C5" s="39" t="s">
        <v>17</v>
      </c>
      <c r="F5" s="38" t="s">
        <v>32</v>
      </c>
      <c r="G5" s="38" t="s">
        <v>16</v>
      </c>
      <c r="J5" s="32" t="s">
        <v>14</v>
      </c>
      <c r="K5" s="32">
        <v>300000</v>
      </c>
      <c r="L5" s="32">
        <v>205</v>
      </c>
    </row>
    <row r="6" spans="1:12" x14ac:dyDescent="0.4">
      <c r="A6" s="32" t="s">
        <v>37</v>
      </c>
      <c r="B6" s="32">
        <v>2</v>
      </c>
      <c r="C6" s="32">
        <v>5000</v>
      </c>
      <c r="F6" s="35" t="s">
        <v>37</v>
      </c>
      <c r="G6" s="35" cm="1">
        <f t="array" ref="G6">SUMPRODUCT(($A$6:$A$18=F6)*$B$6:$B$18,$C$6:$C$18)</f>
        <v>45000</v>
      </c>
      <c r="J6" s="32" t="s">
        <v>13</v>
      </c>
      <c r="K6" s="32">
        <v>275000</v>
      </c>
      <c r="L6" s="32">
        <v>190</v>
      </c>
    </row>
    <row r="7" spans="1:12" x14ac:dyDescent="0.4">
      <c r="A7" s="32" t="s">
        <v>19</v>
      </c>
      <c r="B7" s="32">
        <v>4</v>
      </c>
      <c r="C7" s="32">
        <v>3000</v>
      </c>
      <c r="F7" s="35" t="s">
        <v>39</v>
      </c>
      <c r="G7" s="35" cm="1">
        <f t="array" ref="G7">SUMPRODUCT(($A$6:$A$18=F7)*$B$6:$B$18,$C$6:$C$18)</f>
        <v>207000</v>
      </c>
      <c r="J7" s="32" t="s">
        <v>12</v>
      </c>
      <c r="K7" s="32">
        <v>305000</v>
      </c>
      <c r="L7" s="32">
        <v>195</v>
      </c>
    </row>
    <row r="8" spans="1:12" x14ac:dyDescent="0.4">
      <c r="A8" s="32" t="s">
        <v>20</v>
      </c>
      <c r="B8" s="32">
        <v>4</v>
      </c>
      <c r="C8" s="32">
        <v>2000</v>
      </c>
      <c r="F8" s="35" t="s">
        <v>40</v>
      </c>
      <c r="G8" s="35" cm="1">
        <f t="array" ref="G8">SUMPRODUCT(($A$6:$A$18=F8)*$B$6:$B$18,$C$6:$C$18)</f>
        <v>44000</v>
      </c>
      <c r="J8" s="32" t="s">
        <v>15</v>
      </c>
      <c r="K8" s="32">
        <v>150000</v>
      </c>
      <c r="L8" s="32">
        <v>185</v>
      </c>
    </row>
    <row r="9" spans="1:12" x14ac:dyDescent="0.4">
      <c r="A9" s="32" t="s">
        <v>21</v>
      </c>
      <c r="B9" s="32">
        <v>2</v>
      </c>
      <c r="C9" s="32">
        <v>5000</v>
      </c>
      <c r="F9" s="35" t="s">
        <v>41</v>
      </c>
      <c r="G9" s="35" cm="1">
        <f t="array" ref="G9">SUMPRODUCT(($A$6:$A$18=F9)*$B$6:$B$18,$C$6:$C$18)</f>
        <v>25000</v>
      </c>
      <c r="J9" s="32" t="s">
        <v>27</v>
      </c>
      <c r="K9" s="32">
        <v>200000</v>
      </c>
      <c r="L9" s="32">
        <v>188</v>
      </c>
    </row>
    <row r="10" spans="1:12" x14ac:dyDescent="0.4">
      <c r="A10" s="32" t="s">
        <v>35</v>
      </c>
      <c r="B10" s="32">
        <v>4</v>
      </c>
      <c r="C10" s="32">
        <v>6500</v>
      </c>
      <c r="F10" s="35" t="s">
        <v>35</v>
      </c>
      <c r="G10" s="35" cm="1">
        <f t="array" ref="G10">SUMPRODUCT(($A$6:$A$18=F10)*$B$6:$B$18,$C$6:$C$18)</f>
        <v>123500</v>
      </c>
      <c r="J10" s="32" t="s">
        <v>28</v>
      </c>
      <c r="K10" s="32">
        <v>50000</v>
      </c>
      <c r="L10" s="32">
        <v>160</v>
      </c>
    </row>
    <row r="11" spans="1:12" x14ac:dyDescent="0.4">
      <c r="A11" s="32" t="s">
        <v>36</v>
      </c>
      <c r="B11" s="32">
        <v>5</v>
      </c>
      <c r="C11" s="32">
        <v>1000</v>
      </c>
      <c r="F11" s="35" t="s">
        <v>36</v>
      </c>
      <c r="G11" s="35" cm="1">
        <f t="array" ref="G11">SUMPRODUCT(($A$6:$A$18=F11)*$B$6:$B$18,$C$6:$C$18)</f>
        <v>35000</v>
      </c>
      <c r="J11" s="32"/>
      <c r="K11" s="32">
        <f>SUM(K5:K10)</f>
        <v>1280000</v>
      </c>
      <c r="L11" s="40">
        <f>SUMPRODUCT(K5:K10,L5:L10)/K11</f>
        <v>192.63671875</v>
      </c>
    </row>
    <row r="12" spans="1:12" x14ac:dyDescent="0.4">
      <c r="A12" s="32" t="s">
        <v>21</v>
      </c>
      <c r="B12" s="32">
        <v>3</v>
      </c>
      <c r="C12" s="32">
        <v>5000</v>
      </c>
      <c r="L12" s="37" t="s">
        <v>561</v>
      </c>
    </row>
    <row r="13" spans="1:12" x14ac:dyDescent="0.4">
      <c r="A13" s="32" t="s">
        <v>19</v>
      </c>
      <c r="B13" s="32">
        <v>5</v>
      </c>
      <c r="C13" s="32">
        <v>3000</v>
      </c>
    </row>
    <row r="14" spans="1:12" x14ac:dyDescent="0.4">
      <c r="A14" s="32" t="s">
        <v>20</v>
      </c>
      <c r="B14" s="32">
        <v>18</v>
      </c>
      <c r="C14" s="32">
        <v>2000</v>
      </c>
    </row>
    <row r="15" spans="1:12" x14ac:dyDescent="0.4">
      <c r="A15" s="32" t="s">
        <v>552</v>
      </c>
      <c r="B15" s="32">
        <v>7</v>
      </c>
      <c r="C15" s="32">
        <v>5000</v>
      </c>
    </row>
    <row r="16" spans="1:12" x14ac:dyDescent="0.4">
      <c r="A16" s="32" t="s">
        <v>36</v>
      </c>
      <c r="B16" s="32">
        <v>30</v>
      </c>
      <c r="C16" s="32">
        <v>1000</v>
      </c>
    </row>
    <row r="17" spans="1:3" x14ac:dyDescent="0.4">
      <c r="A17" s="32" t="s">
        <v>35</v>
      </c>
      <c r="B17" s="32">
        <v>15</v>
      </c>
      <c r="C17" s="32">
        <v>6500</v>
      </c>
    </row>
    <row r="18" spans="1:3" x14ac:dyDescent="0.4">
      <c r="A18" s="32" t="s">
        <v>19</v>
      </c>
      <c r="B18" s="32">
        <v>60</v>
      </c>
      <c r="C18" s="32">
        <v>3000</v>
      </c>
    </row>
    <row r="19" spans="1:3" x14ac:dyDescent="0.4">
      <c r="A19" s="57" t="s">
        <v>38</v>
      </c>
      <c r="B19" s="58"/>
      <c r="C19" s="35">
        <f>SUMPRODUCT(B6:B18,C6:C18)</f>
        <v>479500</v>
      </c>
    </row>
    <row r="20" spans="1:3" x14ac:dyDescent="0.4">
      <c r="C20" s="37" t="s">
        <v>559</v>
      </c>
    </row>
    <row r="29" spans="1:3" x14ac:dyDescent="0.4">
      <c r="A29" s="36" t="s">
        <v>23</v>
      </c>
    </row>
    <row r="30" spans="1:3" x14ac:dyDescent="0.4">
      <c r="A30" s="36" t="s">
        <v>24</v>
      </c>
    </row>
    <row r="31" spans="1:3" x14ac:dyDescent="0.4">
      <c r="A31" s="24" t="s">
        <v>25</v>
      </c>
    </row>
  </sheetData>
  <mergeCells count="1">
    <mergeCell ref="A19:B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3"/>
  <sheetViews>
    <sheetView topLeftCell="S1" workbookViewId="0">
      <pane ySplit="3" topLeftCell="A4" activePane="bottomLeft" state="frozen"/>
      <selection pane="bottomLeft" activeCell="V2" sqref="V2"/>
    </sheetView>
  </sheetViews>
  <sheetFormatPr defaultRowHeight="15" x14ac:dyDescent="0.25"/>
  <cols>
    <col min="1" max="1" width="12.140625" bestFit="1" customWidth="1"/>
    <col min="2" max="2" width="13.7109375" bestFit="1" customWidth="1"/>
    <col min="3" max="3" width="11.7109375" bestFit="1" customWidth="1"/>
    <col min="4" max="4" width="16.140625" bestFit="1" customWidth="1"/>
    <col min="5" max="5" width="8.7109375" bestFit="1" customWidth="1"/>
    <col min="6" max="6" width="9.28515625" bestFit="1" customWidth="1"/>
    <col min="7" max="7" width="12.42578125" bestFit="1" customWidth="1"/>
    <col min="8" max="8" width="23.85546875" bestFit="1" customWidth="1"/>
    <col min="9" max="9" width="11.42578125" bestFit="1" customWidth="1"/>
    <col min="10" max="10" width="18.5703125" bestFit="1" customWidth="1"/>
    <col min="11" max="11" width="9.5703125" bestFit="1" customWidth="1"/>
    <col min="12" max="12" width="11" bestFit="1" customWidth="1"/>
    <col min="13" max="13" width="26.85546875" bestFit="1" customWidth="1"/>
    <col min="14" max="17" width="17.85546875" bestFit="1" customWidth="1"/>
    <col min="18" max="18" width="31.140625" bestFit="1" customWidth="1"/>
    <col min="19" max="19" width="12.85546875" bestFit="1" customWidth="1"/>
    <col min="20" max="20" width="13.28515625" bestFit="1" customWidth="1"/>
    <col min="21" max="21" width="38.7109375" bestFit="1" customWidth="1"/>
    <col min="22" max="22" width="10.5703125" bestFit="1" customWidth="1"/>
    <col min="23" max="23" width="22.140625" bestFit="1" customWidth="1"/>
    <col min="24" max="24" width="13.28515625" bestFit="1" customWidth="1"/>
    <col min="25" max="25" width="10.85546875" bestFit="1" customWidth="1"/>
  </cols>
  <sheetData>
    <row r="2" spans="1:26" x14ac:dyDescent="0.25">
      <c r="K2" t="s">
        <v>547</v>
      </c>
      <c r="L2" t="s">
        <v>553</v>
      </c>
      <c r="S2" t="s">
        <v>547</v>
      </c>
      <c r="T2" t="s">
        <v>554</v>
      </c>
      <c r="X2" s="51" t="s">
        <v>563</v>
      </c>
      <c r="Y2" s="51" t="s">
        <v>562</v>
      </c>
    </row>
    <row r="3" spans="1:26" x14ac:dyDescent="0.25">
      <c r="A3" s="42" t="s">
        <v>175</v>
      </c>
      <c r="B3" s="42" t="s">
        <v>176</v>
      </c>
      <c r="C3" s="42" t="s">
        <v>177</v>
      </c>
      <c r="D3" s="42" t="s">
        <v>178</v>
      </c>
      <c r="E3" s="42" t="s">
        <v>18</v>
      </c>
      <c r="F3" s="42" t="s">
        <v>179</v>
      </c>
      <c r="G3" s="42" t="s">
        <v>180</v>
      </c>
      <c r="H3" s="42" t="s">
        <v>181</v>
      </c>
      <c r="I3" s="42" t="s">
        <v>182</v>
      </c>
      <c r="J3" s="42" t="s">
        <v>183</v>
      </c>
      <c r="K3" s="42" t="s">
        <v>184</v>
      </c>
      <c r="L3" s="42" t="s">
        <v>185</v>
      </c>
      <c r="M3" s="42" t="s">
        <v>186</v>
      </c>
      <c r="N3" s="42" t="s">
        <v>187</v>
      </c>
      <c r="O3" s="42" t="s">
        <v>188</v>
      </c>
      <c r="P3" s="42" t="s">
        <v>189</v>
      </c>
      <c r="Q3" s="42" t="s">
        <v>190</v>
      </c>
      <c r="R3" s="42" t="s">
        <v>191</v>
      </c>
      <c r="S3" s="42" t="s">
        <v>192</v>
      </c>
      <c r="T3" s="42" t="s">
        <v>193</v>
      </c>
      <c r="U3" s="42" t="s">
        <v>194</v>
      </c>
      <c r="V3" s="42" t="s">
        <v>195</v>
      </c>
      <c r="W3" s="42" t="s">
        <v>196</v>
      </c>
      <c r="X3" s="42" t="s">
        <v>197</v>
      </c>
      <c r="Y3" s="42" t="s">
        <v>198</v>
      </c>
    </row>
    <row r="4" spans="1:26" x14ac:dyDescent="0.25">
      <c r="A4" s="43" t="s">
        <v>199</v>
      </c>
      <c r="B4" s="43"/>
      <c r="C4" s="43" t="s">
        <v>200</v>
      </c>
      <c r="D4" s="43" t="s">
        <v>201</v>
      </c>
      <c r="E4" s="44">
        <v>2.5</v>
      </c>
      <c r="F4" s="43" t="s">
        <v>202</v>
      </c>
      <c r="G4" s="43" t="s">
        <v>203</v>
      </c>
      <c r="H4" s="43" t="s">
        <v>204</v>
      </c>
      <c r="I4" s="43" t="s">
        <v>205</v>
      </c>
      <c r="J4" s="43" t="s">
        <v>206</v>
      </c>
      <c r="K4" s="45">
        <f>INT(J4)</f>
        <v>44256</v>
      </c>
      <c r="L4" s="46">
        <f>MOD(J4,1)</f>
        <v>0</v>
      </c>
      <c r="M4" s="43" t="s">
        <v>207</v>
      </c>
      <c r="N4" s="44">
        <v>2.5</v>
      </c>
      <c r="O4" s="44">
        <v>0</v>
      </c>
      <c r="P4" s="44">
        <v>0</v>
      </c>
      <c r="Q4" s="44">
        <v>0</v>
      </c>
      <c r="R4" s="43" t="s">
        <v>208</v>
      </c>
      <c r="S4" s="45">
        <f>INT(R4)</f>
        <v>44256</v>
      </c>
      <c r="T4" s="46">
        <f>R4-S4</f>
        <v>0.44236111111240461</v>
      </c>
      <c r="U4" s="43" t="s">
        <v>209</v>
      </c>
      <c r="V4" s="43" t="s">
        <v>210</v>
      </c>
      <c r="W4" s="43" t="s">
        <v>211</v>
      </c>
      <c r="X4" s="47">
        <f>INT(W4)</f>
        <v>44255</v>
      </c>
      <c r="Y4" s="48">
        <f>MOD(W4,1)</f>
        <v>0.97464120370568708</v>
      </c>
      <c r="Z4" t="str">
        <f>TEXT(W4,"dd-mm-YYYY")</f>
        <v>28-02-2021</v>
      </c>
    </row>
    <row r="5" spans="1:26" x14ac:dyDescent="0.25">
      <c r="A5" s="43" t="s">
        <v>212</v>
      </c>
      <c r="B5" s="43"/>
      <c r="C5" s="43" t="s">
        <v>200</v>
      </c>
      <c r="D5" s="43" t="s">
        <v>213</v>
      </c>
      <c r="E5" s="44">
        <v>5</v>
      </c>
      <c r="F5" s="43" t="s">
        <v>202</v>
      </c>
      <c r="G5" s="43" t="s">
        <v>214</v>
      </c>
      <c r="H5" s="43" t="s">
        <v>215</v>
      </c>
      <c r="I5" s="43" t="s">
        <v>205</v>
      </c>
      <c r="J5" s="43" t="s">
        <v>206</v>
      </c>
      <c r="K5" s="45">
        <f t="shared" ref="K5:K68" si="0">INT(J5)</f>
        <v>44256</v>
      </c>
      <c r="L5" s="46">
        <f t="shared" ref="L5:L68" si="1">MOD(J5,1)</f>
        <v>0</v>
      </c>
      <c r="M5" s="43" t="s">
        <v>216</v>
      </c>
      <c r="N5" s="44">
        <v>0</v>
      </c>
      <c r="O5" s="44">
        <v>0</v>
      </c>
      <c r="P5" s="44">
        <v>0</v>
      </c>
      <c r="Q5" s="44">
        <v>0</v>
      </c>
      <c r="R5" s="43" t="s">
        <v>217</v>
      </c>
      <c r="S5" s="45">
        <f t="shared" ref="S5:S68" si="2">INT(R5)</f>
        <v>44255</v>
      </c>
      <c r="T5" s="46">
        <f t="shared" ref="T5:T68" si="3">R5-S5</f>
        <v>0.98994212962861639</v>
      </c>
      <c r="U5" s="43" t="s">
        <v>218</v>
      </c>
      <c r="V5" s="43" t="s">
        <v>210</v>
      </c>
      <c r="W5" s="43" t="s">
        <v>219</v>
      </c>
      <c r="X5" s="47">
        <f t="shared" ref="X5:X68" si="4">INT(W5)</f>
        <v>44255</v>
      </c>
      <c r="Y5" s="48">
        <f t="shared" ref="Y5:Y68" si="5">MOD(W5,1)</f>
        <v>0.90660879629285773</v>
      </c>
    </row>
    <row r="6" spans="1:26" x14ac:dyDescent="0.25">
      <c r="A6" s="43" t="s">
        <v>220</v>
      </c>
      <c r="B6" s="43"/>
      <c r="C6" s="43" t="s">
        <v>200</v>
      </c>
      <c r="D6" s="43" t="s">
        <v>213</v>
      </c>
      <c r="E6" s="44">
        <v>7</v>
      </c>
      <c r="F6" s="43" t="s">
        <v>202</v>
      </c>
      <c r="G6" s="43" t="s">
        <v>203</v>
      </c>
      <c r="H6" s="43" t="s">
        <v>221</v>
      </c>
      <c r="I6" s="43" t="s">
        <v>205</v>
      </c>
      <c r="J6" s="43" t="s">
        <v>206</v>
      </c>
      <c r="K6" s="45">
        <f t="shared" si="0"/>
        <v>44256</v>
      </c>
      <c r="L6" s="46">
        <f t="shared" si="1"/>
        <v>0</v>
      </c>
      <c r="M6" s="43" t="s">
        <v>222</v>
      </c>
      <c r="N6" s="44">
        <v>0</v>
      </c>
      <c r="O6" s="44">
        <v>0</v>
      </c>
      <c r="P6" s="44">
        <v>0</v>
      </c>
      <c r="Q6" s="44">
        <v>0</v>
      </c>
      <c r="R6" s="43" t="s">
        <v>223</v>
      </c>
      <c r="S6" s="45">
        <f t="shared" si="2"/>
        <v>44255</v>
      </c>
      <c r="T6" s="46">
        <f t="shared" si="3"/>
        <v>0.9779050925935735</v>
      </c>
      <c r="U6" s="43" t="s">
        <v>218</v>
      </c>
      <c r="V6" s="43" t="s">
        <v>210</v>
      </c>
      <c r="W6" s="43" t="s">
        <v>224</v>
      </c>
      <c r="X6" s="47">
        <f t="shared" si="4"/>
        <v>44255</v>
      </c>
      <c r="Y6" s="48">
        <f t="shared" si="5"/>
        <v>0.89457175925781485</v>
      </c>
    </row>
    <row r="7" spans="1:26" x14ac:dyDescent="0.25">
      <c r="A7" s="43" t="s">
        <v>225</v>
      </c>
      <c r="B7" s="43"/>
      <c r="C7" s="43" t="s">
        <v>200</v>
      </c>
      <c r="D7" s="43" t="s">
        <v>213</v>
      </c>
      <c r="E7" s="44">
        <v>10</v>
      </c>
      <c r="F7" s="43" t="s">
        <v>202</v>
      </c>
      <c r="G7" s="43" t="s">
        <v>214</v>
      </c>
      <c r="H7" s="43" t="s">
        <v>226</v>
      </c>
      <c r="I7" s="43" t="s">
        <v>205</v>
      </c>
      <c r="J7" s="43" t="s">
        <v>206</v>
      </c>
      <c r="K7" s="45">
        <f t="shared" si="0"/>
        <v>44256</v>
      </c>
      <c r="L7" s="46">
        <f t="shared" si="1"/>
        <v>0</v>
      </c>
      <c r="M7" s="43" t="s">
        <v>222</v>
      </c>
      <c r="N7" s="44">
        <v>0</v>
      </c>
      <c r="O7" s="44">
        <v>0</v>
      </c>
      <c r="P7" s="44">
        <v>0</v>
      </c>
      <c r="Q7" s="44">
        <v>0</v>
      </c>
      <c r="R7" s="43" t="s">
        <v>227</v>
      </c>
      <c r="S7" s="45">
        <f t="shared" si="2"/>
        <v>44255</v>
      </c>
      <c r="T7" s="46">
        <f t="shared" si="3"/>
        <v>0.96271990740933688</v>
      </c>
      <c r="U7" s="43" t="s">
        <v>218</v>
      </c>
      <c r="V7" s="43" t="s">
        <v>210</v>
      </c>
      <c r="W7" s="43" t="s">
        <v>228</v>
      </c>
      <c r="X7" s="47">
        <f t="shared" si="4"/>
        <v>44255</v>
      </c>
      <c r="Y7" s="48">
        <f t="shared" si="5"/>
        <v>0.87938657407357823</v>
      </c>
    </row>
    <row r="8" spans="1:26" x14ac:dyDescent="0.25">
      <c r="A8" s="43" t="s">
        <v>229</v>
      </c>
      <c r="B8" s="43"/>
      <c r="C8" s="43" t="s">
        <v>200</v>
      </c>
      <c r="D8" s="43" t="s">
        <v>201</v>
      </c>
      <c r="E8" s="44">
        <v>2.5</v>
      </c>
      <c r="F8" s="43" t="s">
        <v>202</v>
      </c>
      <c r="G8" s="43" t="s">
        <v>203</v>
      </c>
      <c r="H8" s="43" t="s">
        <v>204</v>
      </c>
      <c r="I8" s="43" t="s">
        <v>205</v>
      </c>
      <c r="J8" s="43" t="s">
        <v>230</v>
      </c>
      <c r="K8" s="45">
        <f t="shared" si="0"/>
        <v>44255</v>
      </c>
      <c r="L8" s="46">
        <f t="shared" si="1"/>
        <v>0</v>
      </c>
      <c r="M8" s="43" t="s">
        <v>231</v>
      </c>
      <c r="N8" s="44">
        <v>2.5</v>
      </c>
      <c r="O8" s="44">
        <v>0</v>
      </c>
      <c r="P8" s="44">
        <v>0</v>
      </c>
      <c r="Q8" s="44">
        <v>0</v>
      </c>
      <c r="R8" s="43" t="s">
        <v>232</v>
      </c>
      <c r="S8" s="45">
        <f t="shared" si="2"/>
        <v>44256</v>
      </c>
      <c r="T8" s="46">
        <f t="shared" si="3"/>
        <v>0.54166666666424135</v>
      </c>
      <c r="U8" s="43" t="s">
        <v>209</v>
      </c>
      <c r="V8" s="43" t="s">
        <v>210</v>
      </c>
      <c r="W8" s="43" t="s">
        <v>233</v>
      </c>
      <c r="X8" s="47">
        <f t="shared" si="4"/>
        <v>44255</v>
      </c>
      <c r="Y8" s="48">
        <f t="shared" si="5"/>
        <v>0.87077546296495711</v>
      </c>
    </row>
    <row r="9" spans="1:26" x14ac:dyDescent="0.25">
      <c r="A9" s="43" t="s">
        <v>234</v>
      </c>
      <c r="B9" s="43"/>
      <c r="C9" s="43" t="s">
        <v>200</v>
      </c>
      <c r="D9" s="43" t="s">
        <v>201</v>
      </c>
      <c r="E9" s="44">
        <v>7.5</v>
      </c>
      <c r="F9" s="43" t="s">
        <v>202</v>
      </c>
      <c r="G9" s="43" t="s">
        <v>203</v>
      </c>
      <c r="H9" s="43" t="s">
        <v>235</v>
      </c>
      <c r="I9" s="43" t="s">
        <v>205</v>
      </c>
      <c r="J9" s="43" t="s">
        <v>206</v>
      </c>
      <c r="K9" s="45">
        <f t="shared" si="0"/>
        <v>44256</v>
      </c>
      <c r="L9" s="46">
        <f t="shared" si="1"/>
        <v>0</v>
      </c>
      <c r="M9" s="43" t="s">
        <v>207</v>
      </c>
      <c r="N9" s="44">
        <v>7.5</v>
      </c>
      <c r="O9" s="44">
        <v>0</v>
      </c>
      <c r="P9" s="44">
        <v>0</v>
      </c>
      <c r="Q9" s="44">
        <v>0</v>
      </c>
      <c r="R9" s="43" t="s">
        <v>236</v>
      </c>
      <c r="S9" s="45">
        <f t="shared" si="2"/>
        <v>44256</v>
      </c>
      <c r="T9" s="46">
        <f t="shared" si="3"/>
        <v>0.43378472221957054</v>
      </c>
      <c r="U9" s="43" t="s">
        <v>237</v>
      </c>
      <c r="V9" s="43" t="s">
        <v>210</v>
      </c>
      <c r="W9" s="43" t="s">
        <v>238</v>
      </c>
      <c r="X9" s="47">
        <f t="shared" si="4"/>
        <v>44255</v>
      </c>
      <c r="Y9" s="48">
        <f t="shared" si="5"/>
        <v>0.86168981481750961</v>
      </c>
    </row>
    <row r="10" spans="1:26" x14ac:dyDescent="0.25">
      <c r="A10" s="43" t="s">
        <v>234</v>
      </c>
      <c r="B10" s="43"/>
      <c r="C10" s="43" t="s">
        <v>200</v>
      </c>
      <c r="D10" s="43" t="s">
        <v>201</v>
      </c>
      <c r="E10" s="44">
        <v>7.5</v>
      </c>
      <c r="F10" s="43" t="s">
        <v>202</v>
      </c>
      <c r="G10" s="43" t="s">
        <v>203</v>
      </c>
      <c r="H10" s="43" t="s">
        <v>239</v>
      </c>
      <c r="I10" s="43" t="s">
        <v>205</v>
      </c>
      <c r="J10" s="43" t="s">
        <v>206</v>
      </c>
      <c r="K10" s="45">
        <f t="shared" si="0"/>
        <v>44256</v>
      </c>
      <c r="L10" s="46">
        <f t="shared" si="1"/>
        <v>0</v>
      </c>
      <c r="M10" s="43" t="s">
        <v>207</v>
      </c>
      <c r="N10" s="44">
        <v>7.5</v>
      </c>
      <c r="O10" s="44">
        <v>0</v>
      </c>
      <c r="P10" s="44">
        <v>0</v>
      </c>
      <c r="Q10" s="44">
        <v>0</v>
      </c>
      <c r="R10" s="43" t="s">
        <v>240</v>
      </c>
      <c r="S10" s="45">
        <f t="shared" si="2"/>
        <v>44256</v>
      </c>
      <c r="T10" s="46">
        <f t="shared" si="3"/>
        <v>0.43405092592729488</v>
      </c>
      <c r="U10" s="43" t="s">
        <v>237</v>
      </c>
      <c r="V10" s="43" t="s">
        <v>210</v>
      </c>
      <c r="W10" s="43" t="s">
        <v>241</v>
      </c>
      <c r="X10" s="47">
        <f t="shared" si="4"/>
        <v>44255</v>
      </c>
      <c r="Y10" s="48">
        <f t="shared" si="5"/>
        <v>0.86056712963181781</v>
      </c>
    </row>
    <row r="11" spans="1:26" x14ac:dyDescent="0.25">
      <c r="A11" s="43" t="s">
        <v>242</v>
      </c>
      <c r="B11" s="43"/>
      <c r="C11" s="43" t="s">
        <v>243</v>
      </c>
      <c r="D11" s="43" t="s">
        <v>244</v>
      </c>
      <c r="E11" s="44">
        <v>35</v>
      </c>
      <c r="F11" s="43" t="s">
        <v>202</v>
      </c>
      <c r="G11" s="43" t="s">
        <v>245</v>
      </c>
      <c r="H11" s="43" t="s">
        <v>246</v>
      </c>
      <c r="I11" s="43" t="s">
        <v>205</v>
      </c>
      <c r="J11" s="43" t="s">
        <v>230</v>
      </c>
      <c r="K11" s="45">
        <f t="shared" si="0"/>
        <v>44255</v>
      </c>
      <c r="L11" s="46">
        <f t="shared" si="1"/>
        <v>0</v>
      </c>
      <c r="M11" s="43" t="s">
        <v>231</v>
      </c>
      <c r="N11" s="44">
        <v>35</v>
      </c>
      <c r="O11" s="44">
        <v>0</v>
      </c>
      <c r="P11" s="44">
        <v>0</v>
      </c>
      <c r="Q11" s="44">
        <v>0</v>
      </c>
      <c r="R11" s="43" t="s">
        <v>247</v>
      </c>
      <c r="S11" s="45">
        <f t="shared" si="2"/>
        <v>44256</v>
      </c>
      <c r="T11" s="46">
        <f t="shared" si="3"/>
        <v>0.70416666667006211</v>
      </c>
      <c r="U11" s="43" t="s">
        <v>248</v>
      </c>
      <c r="V11" s="43" t="s">
        <v>210</v>
      </c>
      <c r="W11" s="43" t="s">
        <v>249</v>
      </c>
      <c r="X11" s="47">
        <f t="shared" si="4"/>
        <v>44255</v>
      </c>
      <c r="Y11" s="48">
        <f t="shared" si="5"/>
        <v>0.85481481481838273</v>
      </c>
    </row>
    <row r="12" spans="1:26" x14ac:dyDescent="0.25">
      <c r="A12" s="43" t="s">
        <v>250</v>
      </c>
      <c r="B12" s="43"/>
      <c r="C12" s="43" t="s">
        <v>200</v>
      </c>
      <c r="D12" s="43" t="s">
        <v>201</v>
      </c>
      <c r="E12" s="44">
        <v>2.5</v>
      </c>
      <c r="F12" s="43" t="s">
        <v>202</v>
      </c>
      <c r="G12" s="43" t="s">
        <v>203</v>
      </c>
      <c r="H12" s="43" t="s">
        <v>251</v>
      </c>
      <c r="I12" s="43" t="s">
        <v>205</v>
      </c>
      <c r="J12" s="43" t="s">
        <v>206</v>
      </c>
      <c r="K12" s="45">
        <f t="shared" si="0"/>
        <v>44256</v>
      </c>
      <c r="L12" s="46">
        <f t="shared" si="1"/>
        <v>0</v>
      </c>
      <c r="M12" s="43" t="s">
        <v>207</v>
      </c>
      <c r="N12" s="44">
        <v>2.5</v>
      </c>
      <c r="O12" s="44">
        <v>0</v>
      </c>
      <c r="P12" s="44">
        <v>0</v>
      </c>
      <c r="Q12" s="44">
        <v>0</v>
      </c>
      <c r="R12" s="43" t="s">
        <v>252</v>
      </c>
      <c r="S12" s="45">
        <f t="shared" si="2"/>
        <v>44256</v>
      </c>
      <c r="T12" s="46">
        <f t="shared" si="3"/>
        <v>0.5221990740756155</v>
      </c>
      <c r="U12" s="43" t="s">
        <v>253</v>
      </c>
      <c r="V12" s="43" t="s">
        <v>210</v>
      </c>
      <c r="W12" s="43" t="s">
        <v>254</v>
      </c>
      <c r="X12" s="47">
        <f t="shared" si="4"/>
        <v>44255</v>
      </c>
      <c r="Y12" s="48">
        <f t="shared" si="5"/>
        <v>0.84831018518161727</v>
      </c>
    </row>
    <row r="13" spans="1:26" x14ac:dyDescent="0.25">
      <c r="A13" s="43" t="s">
        <v>255</v>
      </c>
      <c r="B13" s="43"/>
      <c r="C13" s="43" t="s">
        <v>200</v>
      </c>
      <c r="D13" s="43" t="s">
        <v>201</v>
      </c>
      <c r="E13" s="44">
        <v>2.5</v>
      </c>
      <c r="F13" s="43" t="s">
        <v>202</v>
      </c>
      <c r="G13" s="43" t="s">
        <v>203</v>
      </c>
      <c r="H13" s="43" t="s">
        <v>256</v>
      </c>
      <c r="I13" s="43" t="s">
        <v>205</v>
      </c>
      <c r="J13" s="43" t="s">
        <v>206</v>
      </c>
      <c r="K13" s="45">
        <f t="shared" si="0"/>
        <v>44256</v>
      </c>
      <c r="L13" s="46">
        <f t="shared" si="1"/>
        <v>0</v>
      </c>
      <c r="M13" s="43" t="s">
        <v>207</v>
      </c>
      <c r="N13" s="44">
        <v>2.5</v>
      </c>
      <c r="O13" s="44">
        <v>0</v>
      </c>
      <c r="P13" s="44">
        <v>0</v>
      </c>
      <c r="Q13" s="44">
        <v>0</v>
      </c>
      <c r="R13" s="43" t="s">
        <v>206</v>
      </c>
      <c r="S13" s="45">
        <f t="shared" si="2"/>
        <v>44256</v>
      </c>
      <c r="T13" s="46">
        <f t="shared" si="3"/>
        <v>0</v>
      </c>
      <c r="U13" s="43" t="s">
        <v>257</v>
      </c>
      <c r="V13" s="43" t="s">
        <v>210</v>
      </c>
      <c r="W13" s="43" t="s">
        <v>258</v>
      </c>
      <c r="X13" s="47">
        <f t="shared" si="4"/>
        <v>44255</v>
      </c>
      <c r="Y13" s="48">
        <f t="shared" si="5"/>
        <v>0.8476388888884685</v>
      </c>
    </row>
    <row r="14" spans="1:26" x14ac:dyDescent="0.25">
      <c r="A14" s="43" t="s">
        <v>250</v>
      </c>
      <c r="B14" s="43"/>
      <c r="C14" s="43" t="s">
        <v>243</v>
      </c>
      <c r="D14" s="43" t="s">
        <v>259</v>
      </c>
      <c r="E14" s="44">
        <v>10</v>
      </c>
      <c r="F14" s="43" t="s">
        <v>202</v>
      </c>
      <c r="G14" s="43" t="s">
        <v>203</v>
      </c>
      <c r="H14" s="43" t="s">
        <v>251</v>
      </c>
      <c r="I14" s="43" t="s">
        <v>205</v>
      </c>
      <c r="J14" s="43" t="s">
        <v>206</v>
      </c>
      <c r="K14" s="45">
        <f t="shared" si="0"/>
        <v>44256</v>
      </c>
      <c r="L14" s="46">
        <f t="shared" si="1"/>
        <v>0</v>
      </c>
      <c r="M14" s="43" t="s">
        <v>207</v>
      </c>
      <c r="N14" s="44">
        <v>10</v>
      </c>
      <c r="O14" s="44">
        <v>0</v>
      </c>
      <c r="P14" s="44">
        <v>0</v>
      </c>
      <c r="Q14" s="44">
        <v>0</v>
      </c>
      <c r="R14" s="43" t="s">
        <v>260</v>
      </c>
      <c r="S14" s="45">
        <f t="shared" si="2"/>
        <v>44256</v>
      </c>
      <c r="T14" s="46">
        <f t="shared" si="3"/>
        <v>0.52189814814482816</v>
      </c>
      <c r="U14" s="43" t="s">
        <v>253</v>
      </c>
      <c r="V14" s="43" t="s">
        <v>210</v>
      </c>
      <c r="W14" s="43" t="s">
        <v>261</v>
      </c>
      <c r="X14" s="47">
        <f t="shared" si="4"/>
        <v>44255</v>
      </c>
      <c r="Y14" s="48">
        <f t="shared" si="5"/>
        <v>0.84677083333372138</v>
      </c>
    </row>
    <row r="15" spans="1:26" x14ac:dyDescent="0.25">
      <c r="A15" s="43" t="s">
        <v>250</v>
      </c>
      <c r="B15" s="43"/>
      <c r="C15" s="43" t="s">
        <v>200</v>
      </c>
      <c r="D15" s="43" t="s">
        <v>201</v>
      </c>
      <c r="E15" s="44">
        <v>2.5</v>
      </c>
      <c r="F15" s="43" t="s">
        <v>202</v>
      </c>
      <c r="G15" s="43" t="s">
        <v>203</v>
      </c>
      <c r="H15" s="43" t="s">
        <v>251</v>
      </c>
      <c r="I15" s="43" t="s">
        <v>205</v>
      </c>
      <c r="J15" s="43" t="s">
        <v>206</v>
      </c>
      <c r="K15" s="45">
        <f t="shared" si="0"/>
        <v>44256</v>
      </c>
      <c r="L15" s="46">
        <f t="shared" si="1"/>
        <v>0</v>
      </c>
      <c r="M15" s="43" t="s">
        <v>207</v>
      </c>
      <c r="N15" s="44">
        <v>2.5</v>
      </c>
      <c r="O15" s="44">
        <v>0</v>
      </c>
      <c r="P15" s="44">
        <v>0</v>
      </c>
      <c r="Q15" s="44">
        <v>0</v>
      </c>
      <c r="R15" s="43" t="s">
        <v>262</v>
      </c>
      <c r="S15" s="45">
        <f t="shared" si="2"/>
        <v>44256</v>
      </c>
      <c r="T15" s="46">
        <f t="shared" si="3"/>
        <v>0.52119212962861639</v>
      </c>
      <c r="U15" s="43" t="s">
        <v>253</v>
      </c>
      <c r="V15" s="43" t="s">
        <v>210</v>
      </c>
      <c r="W15" s="43" t="s">
        <v>263</v>
      </c>
      <c r="X15" s="47">
        <f t="shared" si="4"/>
        <v>44255</v>
      </c>
      <c r="Y15" s="48">
        <f t="shared" si="5"/>
        <v>0.84620370370248565</v>
      </c>
    </row>
    <row r="16" spans="1:26" x14ac:dyDescent="0.25">
      <c r="A16" s="43" t="s">
        <v>264</v>
      </c>
      <c r="B16" s="43"/>
      <c r="C16" s="43" t="s">
        <v>265</v>
      </c>
      <c r="D16" s="43" t="s">
        <v>266</v>
      </c>
      <c r="E16" s="44">
        <v>9</v>
      </c>
      <c r="F16" s="43" t="s">
        <v>202</v>
      </c>
      <c r="G16" s="43" t="s">
        <v>203</v>
      </c>
      <c r="H16" s="43" t="s">
        <v>267</v>
      </c>
      <c r="I16" s="43" t="s">
        <v>205</v>
      </c>
      <c r="J16" s="43" t="s">
        <v>206</v>
      </c>
      <c r="K16" s="45">
        <f t="shared" si="0"/>
        <v>44256</v>
      </c>
      <c r="L16" s="46">
        <f t="shared" si="1"/>
        <v>0</v>
      </c>
      <c r="M16" s="43" t="s">
        <v>216</v>
      </c>
      <c r="N16" s="44">
        <v>0</v>
      </c>
      <c r="O16" s="44">
        <v>0</v>
      </c>
      <c r="P16" s="44">
        <v>0</v>
      </c>
      <c r="Q16" s="44">
        <v>0</v>
      </c>
      <c r="R16" s="43" t="s">
        <v>269</v>
      </c>
      <c r="S16" s="45">
        <f t="shared" si="2"/>
        <v>44256</v>
      </c>
      <c r="T16" s="46">
        <f t="shared" si="3"/>
        <v>0.16666666666424135</v>
      </c>
      <c r="U16" s="43" t="s">
        <v>270</v>
      </c>
      <c r="V16" s="43" t="s">
        <v>210</v>
      </c>
      <c r="W16" s="43" t="s">
        <v>271</v>
      </c>
      <c r="X16" s="47">
        <f t="shared" si="4"/>
        <v>44255</v>
      </c>
      <c r="Y16" s="48">
        <f t="shared" si="5"/>
        <v>0.83770833333255723</v>
      </c>
    </row>
    <row r="17" spans="1:25" x14ac:dyDescent="0.25">
      <c r="A17" s="43" t="s">
        <v>272</v>
      </c>
      <c r="B17" s="43"/>
      <c r="C17" s="43" t="s">
        <v>200</v>
      </c>
      <c r="D17" s="43" t="s">
        <v>273</v>
      </c>
      <c r="E17" s="44">
        <v>41</v>
      </c>
      <c r="F17" s="43" t="s">
        <v>202</v>
      </c>
      <c r="G17" s="43" t="s">
        <v>245</v>
      </c>
      <c r="H17" s="43" t="s">
        <v>274</v>
      </c>
      <c r="I17" s="43" t="s">
        <v>205</v>
      </c>
      <c r="J17" s="43" t="s">
        <v>206</v>
      </c>
      <c r="K17" s="45">
        <f t="shared" si="0"/>
        <v>44256</v>
      </c>
      <c r="L17" s="46">
        <f t="shared" si="1"/>
        <v>0</v>
      </c>
      <c r="M17" s="43" t="s">
        <v>222</v>
      </c>
      <c r="N17" s="44">
        <v>41</v>
      </c>
      <c r="O17" s="44">
        <v>0</v>
      </c>
      <c r="P17" s="44">
        <v>0</v>
      </c>
      <c r="Q17" s="44">
        <v>0</v>
      </c>
      <c r="R17" s="43" t="s">
        <v>206</v>
      </c>
      <c r="S17" s="45">
        <f t="shared" si="2"/>
        <v>44256</v>
      </c>
      <c r="T17" s="46">
        <f t="shared" si="3"/>
        <v>0</v>
      </c>
      <c r="U17" s="43" t="s">
        <v>275</v>
      </c>
      <c r="V17" s="43" t="s">
        <v>210</v>
      </c>
      <c r="W17" s="43" t="s">
        <v>276</v>
      </c>
      <c r="X17" s="47">
        <f t="shared" si="4"/>
        <v>44255</v>
      </c>
      <c r="Y17" s="48">
        <f t="shared" si="5"/>
        <v>0.83561342592292931</v>
      </c>
    </row>
    <row r="18" spans="1:25" x14ac:dyDescent="0.25">
      <c r="A18" s="43" t="s">
        <v>264</v>
      </c>
      <c r="B18" s="43"/>
      <c r="C18" s="43" t="s">
        <v>200</v>
      </c>
      <c r="D18" s="43" t="s">
        <v>277</v>
      </c>
      <c r="E18" s="44">
        <v>20</v>
      </c>
      <c r="F18" s="43" t="s">
        <v>202</v>
      </c>
      <c r="G18" s="43" t="s">
        <v>245</v>
      </c>
      <c r="H18" s="43" t="s">
        <v>278</v>
      </c>
      <c r="I18" s="43" t="s">
        <v>205</v>
      </c>
      <c r="J18" s="43" t="s">
        <v>206</v>
      </c>
      <c r="K18" s="45">
        <f t="shared" si="0"/>
        <v>44256</v>
      </c>
      <c r="L18" s="46">
        <f t="shared" si="1"/>
        <v>0</v>
      </c>
      <c r="M18" s="43" t="s">
        <v>222</v>
      </c>
      <c r="N18" s="44">
        <v>0</v>
      </c>
      <c r="O18" s="44">
        <v>0</v>
      </c>
      <c r="P18" s="44">
        <v>0</v>
      </c>
      <c r="Q18" s="44">
        <v>0</v>
      </c>
      <c r="R18" s="43" t="s">
        <v>279</v>
      </c>
      <c r="S18" s="45">
        <f t="shared" si="2"/>
        <v>44256</v>
      </c>
      <c r="T18" s="46">
        <f t="shared" si="3"/>
        <v>0.69166666666569654</v>
      </c>
      <c r="U18" s="43" t="s">
        <v>248</v>
      </c>
      <c r="V18" s="43" t="s">
        <v>210</v>
      </c>
      <c r="W18" s="43" t="s">
        <v>280</v>
      </c>
      <c r="X18" s="47">
        <f t="shared" si="4"/>
        <v>44255</v>
      </c>
      <c r="Y18" s="48">
        <f t="shared" si="5"/>
        <v>0.83392361111327773</v>
      </c>
    </row>
    <row r="19" spans="1:25" x14ac:dyDescent="0.25">
      <c r="A19" s="43" t="s">
        <v>281</v>
      </c>
      <c r="B19" s="43"/>
      <c r="C19" s="43" t="s">
        <v>200</v>
      </c>
      <c r="D19" s="43" t="s">
        <v>201</v>
      </c>
      <c r="E19" s="44">
        <v>10</v>
      </c>
      <c r="F19" s="43" t="s">
        <v>202</v>
      </c>
      <c r="G19" s="43" t="s">
        <v>203</v>
      </c>
      <c r="H19" s="43" t="s">
        <v>282</v>
      </c>
      <c r="I19" s="43" t="s">
        <v>205</v>
      </c>
      <c r="J19" s="43" t="s">
        <v>206</v>
      </c>
      <c r="K19" s="45">
        <f t="shared" si="0"/>
        <v>44256</v>
      </c>
      <c r="L19" s="46">
        <f t="shared" si="1"/>
        <v>0</v>
      </c>
      <c r="M19" s="43" t="s">
        <v>207</v>
      </c>
      <c r="N19" s="44">
        <v>10</v>
      </c>
      <c r="O19" s="44">
        <v>0</v>
      </c>
      <c r="P19" s="44">
        <v>0</v>
      </c>
      <c r="Q19" s="44">
        <v>0</v>
      </c>
      <c r="R19" s="43" t="s">
        <v>283</v>
      </c>
      <c r="S19" s="45">
        <f t="shared" si="2"/>
        <v>44256</v>
      </c>
      <c r="T19" s="46">
        <f t="shared" si="3"/>
        <v>0.43437499999708962</v>
      </c>
      <c r="U19" s="43" t="s">
        <v>284</v>
      </c>
      <c r="V19" s="43" t="s">
        <v>210</v>
      </c>
      <c r="W19" s="43" t="s">
        <v>285</v>
      </c>
      <c r="X19" s="47">
        <f t="shared" si="4"/>
        <v>44255</v>
      </c>
      <c r="Y19" s="48">
        <f t="shared" si="5"/>
        <v>0.82771990740729962</v>
      </c>
    </row>
    <row r="20" spans="1:25" x14ac:dyDescent="0.25">
      <c r="A20" s="43" t="s">
        <v>286</v>
      </c>
      <c r="B20" s="43"/>
      <c r="C20" s="43" t="s">
        <v>200</v>
      </c>
      <c r="D20" s="43" t="s">
        <v>273</v>
      </c>
      <c r="E20" s="44">
        <v>5</v>
      </c>
      <c r="F20" s="43" t="s">
        <v>202</v>
      </c>
      <c r="G20" s="43" t="s">
        <v>203</v>
      </c>
      <c r="H20" s="43" t="s">
        <v>287</v>
      </c>
      <c r="I20" s="43" t="s">
        <v>205</v>
      </c>
      <c r="J20" s="43" t="s">
        <v>206</v>
      </c>
      <c r="K20" s="45">
        <f t="shared" si="0"/>
        <v>44256</v>
      </c>
      <c r="L20" s="46">
        <f t="shared" si="1"/>
        <v>0</v>
      </c>
      <c r="M20" s="43" t="s">
        <v>222</v>
      </c>
      <c r="N20" s="44">
        <v>5</v>
      </c>
      <c r="O20" s="44">
        <v>0</v>
      </c>
      <c r="P20" s="44">
        <v>0</v>
      </c>
      <c r="Q20" s="44">
        <v>0</v>
      </c>
      <c r="R20" s="43" t="s">
        <v>288</v>
      </c>
      <c r="S20" s="45">
        <f t="shared" si="2"/>
        <v>44255</v>
      </c>
      <c r="T20" s="46">
        <f t="shared" si="3"/>
        <v>0.90857638888701331</v>
      </c>
      <c r="U20" s="43" t="s">
        <v>275</v>
      </c>
      <c r="V20" s="43" t="s">
        <v>210</v>
      </c>
      <c r="W20" s="43" t="s">
        <v>289</v>
      </c>
      <c r="X20" s="47">
        <f t="shared" si="4"/>
        <v>44255</v>
      </c>
      <c r="Y20" s="48">
        <f t="shared" si="5"/>
        <v>0.82328703703387873</v>
      </c>
    </row>
    <row r="21" spans="1:25" x14ac:dyDescent="0.25">
      <c r="A21" s="43" t="s">
        <v>290</v>
      </c>
      <c r="B21" s="43"/>
      <c r="C21" s="43" t="s">
        <v>200</v>
      </c>
      <c r="D21" s="43" t="s">
        <v>201</v>
      </c>
      <c r="E21" s="44">
        <v>42</v>
      </c>
      <c r="F21" s="43" t="s">
        <v>202</v>
      </c>
      <c r="G21" s="43" t="s">
        <v>245</v>
      </c>
      <c r="H21" s="43" t="s">
        <v>291</v>
      </c>
      <c r="I21" s="43" t="s">
        <v>205</v>
      </c>
      <c r="J21" s="43" t="s">
        <v>230</v>
      </c>
      <c r="K21" s="45">
        <f t="shared" si="0"/>
        <v>44255</v>
      </c>
      <c r="L21" s="46">
        <f t="shared" si="1"/>
        <v>0</v>
      </c>
      <c r="M21" s="43" t="s">
        <v>292</v>
      </c>
      <c r="N21" s="44">
        <v>42</v>
      </c>
      <c r="O21" s="44">
        <v>0</v>
      </c>
      <c r="P21" s="44">
        <v>0</v>
      </c>
      <c r="Q21" s="44">
        <v>0</v>
      </c>
      <c r="R21" s="43" t="s">
        <v>293</v>
      </c>
      <c r="S21" s="45">
        <f t="shared" si="2"/>
        <v>44255</v>
      </c>
      <c r="T21" s="46">
        <f t="shared" si="3"/>
        <v>0.99874999999883585</v>
      </c>
      <c r="U21" s="43" t="s">
        <v>294</v>
      </c>
      <c r="V21" s="43" t="s">
        <v>210</v>
      </c>
      <c r="W21" s="43" t="s">
        <v>295</v>
      </c>
      <c r="X21" s="47">
        <f t="shared" si="4"/>
        <v>44255</v>
      </c>
      <c r="Y21" s="48">
        <f t="shared" si="5"/>
        <v>0.81505787037167465</v>
      </c>
    </row>
    <row r="22" spans="1:25" x14ac:dyDescent="0.25">
      <c r="A22" s="43" t="s">
        <v>296</v>
      </c>
      <c r="B22" s="43"/>
      <c r="C22" s="43" t="s">
        <v>200</v>
      </c>
      <c r="D22" s="43" t="s">
        <v>201</v>
      </c>
      <c r="E22" s="44">
        <v>6.5</v>
      </c>
      <c r="F22" s="43" t="s">
        <v>202</v>
      </c>
      <c r="G22" s="43" t="s">
        <v>203</v>
      </c>
      <c r="H22" s="43" t="s">
        <v>297</v>
      </c>
      <c r="I22" s="43" t="s">
        <v>205</v>
      </c>
      <c r="J22" s="43" t="s">
        <v>230</v>
      </c>
      <c r="K22" s="45">
        <f t="shared" si="0"/>
        <v>44255</v>
      </c>
      <c r="L22" s="46">
        <f t="shared" si="1"/>
        <v>0</v>
      </c>
      <c r="M22" s="43" t="s">
        <v>231</v>
      </c>
      <c r="N22" s="44">
        <v>6.5</v>
      </c>
      <c r="O22" s="44">
        <v>0</v>
      </c>
      <c r="P22" s="44">
        <v>0</v>
      </c>
      <c r="Q22" s="44">
        <v>0</v>
      </c>
      <c r="R22" s="43" t="s">
        <v>232</v>
      </c>
      <c r="S22" s="45">
        <f t="shared" si="2"/>
        <v>44256</v>
      </c>
      <c r="T22" s="46">
        <f t="shared" si="3"/>
        <v>0.54166666666424135</v>
      </c>
      <c r="U22" s="43" t="s">
        <v>298</v>
      </c>
      <c r="V22" s="43" t="s">
        <v>210</v>
      </c>
      <c r="W22" s="43" t="s">
        <v>299</v>
      </c>
      <c r="X22" s="47">
        <f t="shared" si="4"/>
        <v>44255</v>
      </c>
      <c r="Y22" s="48">
        <f t="shared" si="5"/>
        <v>0.81378472222422715</v>
      </c>
    </row>
    <row r="23" spans="1:25" x14ac:dyDescent="0.25">
      <c r="A23" s="43" t="s">
        <v>300</v>
      </c>
      <c r="B23" s="43"/>
      <c r="C23" s="43" t="s">
        <v>200</v>
      </c>
      <c r="D23" s="43" t="s">
        <v>201</v>
      </c>
      <c r="E23" s="44">
        <v>2.5</v>
      </c>
      <c r="F23" s="43" t="s">
        <v>202</v>
      </c>
      <c r="G23" s="43" t="s">
        <v>203</v>
      </c>
      <c r="H23" s="43" t="s">
        <v>301</v>
      </c>
      <c r="I23" s="43" t="s">
        <v>205</v>
      </c>
      <c r="J23" s="43" t="s">
        <v>206</v>
      </c>
      <c r="K23" s="45">
        <f t="shared" si="0"/>
        <v>44256</v>
      </c>
      <c r="L23" s="46">
        <f t="shared" si="1"/>
        <v>0</v>
      </c>
      <c r="M23" s="43" t="s">
        <v>207</v>
      </c>
      <c r="N23" s="44">
        <v>2.5</v>
      </c>
      <c r="O23" s="44">
        <v>0</v>
      </c>
      <c r="P23" s="44">
        <v>0</v>
      </c>
      <c r="Q23" s="44">
        <v>0</v>
      </c>
      <c r="R23" s="43" t="s">
        <v>302</v>
      </c>
      <c r="S23" s="45">
        <f t="shared" si="2"/>
        <v>44256</v>
      </c>
      <c r="T23" s="46">
        <f t="shared" si="3"/>
        <v>0.44577546296204673</v>
      </c>
      <c r="U23" s="43" t="s">
        <v>257</v>
      </c>
      <c r="V23" s="43" t="s">
        <v>210</v>
      </c>
      <c r="W23" s="43" t="s">
        <v>303</v>
      </c>
      <c r="X23" s="47">
        <f t="shared" si="4"/>
        <v>44255</v>
      </c>
      <c r="Y23" s="48">
        <f t="shared" si="5"/>
        <v>0.81334490740846377</v>
      </c>
    </row>
    <row r="24" spans="1:25" x14ac:dyDescent="0.25">
      <c r="A24" s="43" t="s">
        <v>304</v>
      </c>
      <c r="B24" s="43"/>
      <c r="C24" s="43" t="s">
        <v>200</v>
      </c>
      <c r="D24" s="43" t="s">
        <v>213</v>
      </c>
      <c r="E24" s="44">
        <v>10</v>
      </c>
      <c r="F24" s="43" t="s">
        <v>202</v>
      </c>
      <c r="G24" s="43" t="s">
        <v>214</v>
      </c>
      <c r="H24" s="43" t="s">
        <v>215</v>
      </c>
      <c r="I24" s="43" t="s">
        <v>205</v>
      </c>
      <c r="J24" s="43" t="s">
        <v>206</v>
      </c>
      <c r="K24" s="45">
        <f t="shared" si="0"/>
        <v>44256</v>
      </c>
      <c r="L24" s="46">
        <f t="shared" si="1"/>
        <v>0</v>
      </c>
      <c r="M24" s="43" t="s">
        <v>222</v>
      </c>
      <c r="N24" s="44">
        <v>10</v>
      </c>
      <c r="O24" s="44">
        <v>0</v>
      </c>
      <c r="P24" s="44">
        <v>0</v>
      </c>
      <c r="Q24" s="44">
        <v>0</v>
      </c>
      <c r="R24" s="43" t="s">
        <v>305</v>
      </c>
      <c r="S24" s="45">
        <f t="shared" si="2"/>
        <v>44255</v>
      </c>
      <c r="T24" s="46">
        <f t="shared" si="3"/>
        <v>0.89619212962861639</v>
      </c>
      <c r="U24" s="43" t="s">
        <v>218</v>
      </c>
      <c r="V24" s="43" t="s">
        <v>210</v>
      </c>
      <c r="W24" s="43" t="s">
        <v>306</v>
      </c>
      <c r="X24" s="47">
        <f t="shared" si="4"/>
        <v>44255</v>
      </c>
      <c r="Y24" s="48">
        <f t="shared" si="5"/>
        <v>0.81285879629285773</v>
      </c>
    </row>
    <row r="25" spans="1:25" x14ac:dyDescent="0.25">
      <c r="A25" s="43" t="s">
        <v>304</v>
      </c>
      <c r="B25" s="43"/>
      <c r="C25" s="43" t="s">
        <v>200</v>
      </c>
      <c r="D25" s="43" t="s">
        <v>213</v>
      </c>
      <c r="E25" s="44">
        <v>10</v>
      </c>
      <c r="F25" s="43" t="s">
        <v>202</v>
      </c>
      <c r="G25" s="43" t="s">
        <v>214</v>
      </c>
      <c r="H25" s="43" t="s">
        <v>307</v>
      </c>
      <c r="I25" s="43" t="s">
        <v>205</v>
      </c>
      <c r="J25" s="43" t="s">
        <v>206</v>
      </c>
      <c r="K25" s="45">
        <f t="shared" si="0"/>
        <v>44256</v>
      </c>
      <c r="L25" s="46">
        <f t="shared" si="1"/>
        <v>0</v>
      </c>
      <c r="M25" s="43" t="s">
        <v>222</v>
      </c>
      <c r="N25" s="44">
        <v>10</v>
      </c>
      <c r="O25" s="44">
        <v>0</v>
      </c>
      <c r="P25" s="44">
        <v>0</v>
      </c>
      <c r="Q25" s="44">
        <v>0</v>
      </c>
      <c r="R25" s="43" t="s">
        <v>308</v>
      </c>
      <c r="S25" s="45">
        <f t="shared" si="2"/>
        <v>44255</v>
      </c>
      <c r="T25" s="46">
        <f t="shared" si="3"/>
        <v>0.89548611111240461</v>
      </c>
      <c r="U25" s="43" t="s">
        <v>218</v>
      </c>
      <c r="V25" s="43" t="s">
        <v>210</v>
      </c>
      <c r="W25" s="43" t="s">
        <v>309</v>
      </c>
      <c r="X25" s="47">
        <f t="shared" si="4"/>
        <v>44255</v>
      </c>
      <c r="Y25" s="48">
        <f t="shared" si="5"/>
        <v>0.81215277777664596</v>
      </c>
    </row>
    <row r="26" spans="1:25" x14ac:dyDescent="0.25">
      <c r="A26" s="43" t="s">
        <v>310</v>
      </c>
      <c r="B26" s="43"/>
      <c r="C26" s="43" t="s">
        <v>200</v>
      </c>
      <c r="D26" s="43" t="s">
        <v>277</v>
      </c>
      <c r="E26" s="44">
        <v>11</v>
      </c>
      <c r="F26" s="43" t="s">
        <v>202</v>
      </c>
      <c r="G26" s="43" t="s">
        <v>245</v>
      </c>
      <c r="H26" s="43" t="s">
        <v>311</v>
      </c>
      <c r="I26" s="43" t="s">
        <v>205</v>
      </c>
      <c r="J26" s="43" t="s">
        <v>206</v>
      </c>
      <c r="K26" s="45">
        <f t="shared" si="0"/>
        <v>44256</v>
      </c>
      <c r="L26" s="46">
        <f t="shared" si="1"/>
        <v>0</v>
      </c>
      <c r="M26" s="43" t="s">
        <v>222</v>
      </c>
      <c r="N26" s="44">
        <v>0</v>
      </c>
      <c r="O26" s="44">
        <v>0</v>
      </c>
      <c r="P26" s="44">
        <v>0</v>
      </c>
      <c r="Q26" s="44">
        <v>0</v>
      </c>
      <c r="R26" s="43" t="s">
        <v>312</v>
      </c>
      <c r="S26" s="45">
        <f t="shared" si="2"/>
        <v>44256</v>
      </c>
      <c r="T26" s="46">
        <f t="shared" si="3"/>
        <v>0.81041666666715173</v>
      </c>
      <c r="U26" s="43" t="s">
        <v>248</v>
      </c>
      <c r="V26" s="43" t="s">
        <v>210</v>
      </c>
      <c r="W26" s="43" t="s">
        <v>313</v>
      </c>
      <c r="X26" s="47">
        <f t="shared" si="4"/>
        <v>44255</v>
      </c>
      <c r="Y26" s="48">
        <f t="shared" si="5"/>
        <v>0.81045138889021473</v>
      </c>
    </row>
    <row r="27" spans="1:25" x14ac:dyDescent="0.25">
      <c r="A27" s="43" t="s">
        <v>314</v>
      </c>
      <c r="B27" s="43"/>
      <c r="C27" s="43" t="s">
        <v>243</v>
      </c>
      <c r="D27" s="43" t="s">
        <v>244</v>
      </c>
      <c r="E27" s="44">
        <v>41</v>
      </c>
      <c r="F27" s="43" t="s">
        <v>202</v>
      </c>
      <c r="G27" s="43" t="s">
        <v>245</v>
      </c>
      <c r="H27" s="43" t="s">
        <v>315</v>
      </c>
      <c r="I27" s="43" t="s">
        <v>205</v>
      </c>
      <c r="J27" s="43" t="s">
        <v>206</v>
      </c>
      <c r="K27" s="45">
        <f t="shared" si="0"/>
        <v>44256</v>
      </c>
      <c r="L27" s="46">
        <f t="shared" si="1"/>
        <v>0</v>
      </c>
      <c r="M27" s="43" t="s">
        <v>222</v>
      </c>
      <c r="N27" s="44">
        <v>41</v>
      </c>
      <c r="O27" s="44">
        <v>0</v>
      </c>
      <c r="P27" s="44">
        <v>0</v>
      </c>
      <c r="Q27" s="44">
        <v>0</v>
      </c>
      <c r="R27" s="43" t="s">
        <v>316</v>
      </c>
      <c r="S27" s="45">
        <f t="shared" si="2"/>
        <v>44255</v>
      </c>
      <c r="T27" s="46">
        <f t="shared" si="3"/>
        <v>0.97822916666336823</v>
      </c>
      <c r="U27" s="43" t="s">
        <v>248</v>
      </c>
      <c r="V27" s="43" t="s">
        <v>210</v>
      </c>
      <c r="W27" s="43" t="s">
        <v>317</v>
      </c>
      <c r="X27" s="47">
        <f t="shared" si="4"/>
        <v>44255</v>
      </c>
      <c r="Y27" s="48">
        <f t="shared" si="5"/>
        <v>0.80954861111240461</v>
      </c>
    </row>
    <row r="28" spans="1:25" x14ac:dyDescent="0.25">
      <c r="A28" s="43" t="s">
        <v>318</v>
      </c>
      <c r="B28" s="43"/>
      <c r="C28" s="43" t="s">
        <v>200</v>
      </c>
      <c r="D28" s="43" t="s">
        <v>213</v>
      </c>
      <c r="E28" s="44">
        <v>10</v>
      </c>
      <c r="F28" s="43" t="s">
        <v>202</v>
      </c>
      <c r="G28" s="43" t="s">
        <v>214</v>
      </c>
      <c r="H28" s="43" t="s">
        <v>319</v>
      </c>
      <c r="I28" s="43" t="s">
        <v>205</v>
      </c>
      <c r="J28" s="43" t="s">
        <v>206</v>
      </c>
      <c r="K28" s="45">
        <f t="shared" si="0"/>
        <v>44256</v>
      </c>
      <c r="L28" s="46">
        <f t="shared" si="1"/>
        <v>0</v>
      </c>
      <c r="M28" s="43" t="s">
        <v>222</v>
      </c>
      <c r="N28" s="44">
        <v>0</v>
      </c>
      <c r="O28" s="44">
        <v>0</v>
      </c>
      <c r="P28" s="44">
        <v>0</v>
      </c>
      <c r="Q28" s="44">
        <v>0</v>
      </c>
      <c r="R28" s="43" t="s">
        <v>320</v>
      </c>
      <c r="S28" s="45">
        <f t="shared" si="2"/>
        <v>44255</v>
      </c>
      <c r="T28" s="46">
        <f t="shared" si="3"/>
        <v>0.89254629629431292</v>
      </c>
      <c r="U28" s="43" t="s">
        <v>218</v>
      </c>
      <c r="V28" s="43" t="s">
        <v>210</v>
      </c>
      <c r="W28" s="43" t="s">
        <v>321</v>
      </c>
      <c r="X28" s="47">
        <f t="shared" si="4"/>
        <v>44255</v>
      </c>
      <c r="Y28" s="48">
        <f t="shared" si="5"/>
        <v>0.80921296296583023</v>
      </c>
    </row>
    <row r="29" spans="1:25" x14ac:dyDescent="0.25">
      <c r="A29" s="43" t="s">
        <v>322</v>
      </c>
      <c r="B29" s="43"/>
      <c r="C29" s="43" t="s">
        <v>200</v>
      </c>
      <c r="D29" s="43" t="s">
        <v>201</v>
      </c>
      <c r="E29" s="44">
        <v>2.5</v>
      </c>
      <c r="F29" s="43" t="s">
        <v>202</v>
      </c>
      <c r="G29" s="43" t="s">
        <v>203</v>
      </c>
      <c r="H29" s="43" t="s">
        <v>323</v>
      </c>
      <c r="I29" s="43" t="s">
        <v>205</v>
      </c>
      <c r="J29" s="43" t="s">
        <v>206</v>
      </c>
      <c r="K29" s="45">
        <f t="shared" si="0"/>
        <v>44256</v>
      </c>
      <c r="L29" s="46">
        <f t="shared" si="1"/>
        <v>0</v>
      </c>
      <c r="M29" s="43" t="s">
        <v>207</v>
      </c>
      <c r="N29" s="44">
        <v>2.5</v>
      </c>
      <c r="O29" s="44">
        <v>0</v>
      </c>
      <c r="P29" s="44">
        <v>0</v>
      </c>
      <c r="Q29" s="44">
        <v>0</v>
      </c>
      <c r="R29" s="43" t="s">
        <v>324</v>
      </c>
      <c r="S29" s="45">
        <f t="shared" si="2"/>
        <v>44256</v>
      </c>
      <c r="T29" s="46">
        <f t="shared" si="3"/>
        <v>0.44664351851679385</v>
      </c>
      <c r="U29" s="43" t="s">
        <v>325</v>
      </c>
      <c r="V29" s="43" t="s">
        <v>210</v>
      </c>
      <c r="W29" s="43" t="s">
        <v>326</v>
      </c>
      <c r="X29" s="47">
        <f t="shared" si="4"/>
        <v>44255</v>
      </c>
      <c r="Y29" s="48">
        <f t="shared" si="5"/>
        <v>0.80385416666831588</v>
      </c>
    </row>
    <row r="30" spans="1:25" x14ac:dyDescent="0.25">
      <c r="A30" s="43" t="s">
        <v>327</v>
      </c>
      <c r="B30" s="43"/>
      <c r="C30" s="43" t="s">
        <v>328</v>
      </c>
      <c r="D30" s="43" t="s">
        <v>329</v>
      </c>
      <c r="E30" s="44">
        <v>30</v>
      </c>
      <c r="F30" s="43" t="s">
        <v>202</v>
      </c>
      <c r="G30" s="43" t="s">
        <v>203</v>
      </c>
      <c r="H30" s="43" t="s">
        <v>330</v>
      </c>
      <c r="I30" s="43" t="s">
        <v>205</v>
      </c>
      <c r="J30" s="43" t="s">
        <v>206</v>
      </c>
      <c r="K30" s="45">
        <f t="shared" si="0"/>
        <v>44256</v>
      </c>
      <c r="L30" s="46">
        <f t="shared" si="1"/>
        <v>0</v>
      </c>
      <c r="M30" s="43" t="s">
        <v>222</v>
      </c>
      <c r="N30" s="44">
        <v>30</v>
      </c>
      <c r="O30" s="44">
        <v>0</v>
      </c>
      <c r="P30" s="44">
        <v>0</v>
      </c>
      <c r="Q30" s="44">
        <v>0</v>
      </c>
      <c r="R30" s="43" t="s">
        <v>331</v>
      </c>
      <c r="S30" s="45">
        <f t="shared" si="2"/>
        <v>44255</v>
      </c>
      <c r="T30" s="46">
        <f t="shared" si="3"/>
        <v>0.89034722222277196</v>
      </c>
      <c r="U30" s="43" t="s">
        <v>218</v>
      </c>
      <c r="V30" s="43" t="s">
        <v>210</v>
      </c>
      <c r="W30" s="43" t="s">
        <v>332</v>
      </c>
      <c r="X30" s="47">
        <f t="shared" si="4"/>
        <v>44255</v>
      </c>
      <c r="Y30" s="48">
        <f t="shared" si="5"/>
        <v>0.79842592592467554</v>
      </c>
    </row>
    <row r="31" spans="1:25" x14ac:dyDescent="0.25">
      <c r="A31" s="43" t="s">
        <v>333</v>
      </c>
      <c r="B31" s="43"/>
      <c r="C31" s="43" t="s">
        <v>200</v>
      </c>
      <c r="D31" s="43" t="s">
        <v>201</v>
      </c>
      <c r="E31" s="44">
        <v>7</v>
      </c>
      <c r="F31" s="43" t="s">
        <v>202</v>
      </c>
      <c r="G31" s="43" t="s">
        <v>203</v>
      </c>
      <c r="H31" s="43" t="s">
        <v>334</v>
      </c>
      <c r="I31" s="43" t="s">
        <v>205</v>
      </c>
      <c r="J31" s="43" t="s">
        <v>230</v>
      </c>
      <c r="K31" s="45">
        <f t="shared" si="0"/>
        <v>44255</v>
      </c>
      <c r="L31" s="46">
        <f t="shared" si="1"/>
        <v>0</v>
      </c>
      <c r="M31" s="43" t="s">
        <v>231</v>
      </c>
      <c r="N31" s="44">
        <v>7</v>
      </c>
      <c r="O31" s="44">
        <v>0</v>
      </c>
      <c r="P31" s="44">
        <v>0</v>
      </c>
      <c r="Q31" s="44">
        <v>0</v>
      </c>
      <c r="R31" s="43" t="s">
        <v>232</v>
      </c>
      <c r="S31" s="45">
        <f t="shared" si="2"/>
        <v>44256</v>
      </c>
      <c r="T31" s="46">
        <f t="shared" si="3"/>
        <v>0.54166666666424135</v>
      </c>
      <c r="U31" s="43" t="s">
        <v>335</v>
      </c>
      <c r="V31" s="43" t="s">
        <v>210</v>
      </c>
      <c r="W31" s="43" t="s">
        <v>336</v>
      </c>
      <c r="X31" s="47">
        <f t="shared" si="4"/>
        <v>44255</v>
      </c>
      <c r="Y31" s="48">
        <f t="shared" si="5"/>
        <v>0.79715277777722804</v>
      </c>
    </row>
    <row r="32" spans="1:25" x14ac:dyDescent="0.25">
      <c r="A32" s="43" t="s">
        <v>333</v>
      </c>
      <c r="B32" s="43"/>
      <c r="C32" s="43" t="s">
        <v>200</v>
      </c>
      <c r="D32" s="43" t="s">
        <v>201</v>
      </c>
      <c r="E32" s="44">
        <v>10</v>
      </c>
      <c r="F32" s="43" t="s">
        <v>202</v>
      </c>
      <c r="G32" s="43" t="s">
        <v>203</v>
      </c>
      <c r="H32" s="43" t="s">
        <v>337</v>
      </c>
      <c r="I32" s="43" t="s">
        <v>205</v>
      </c>
      <c r="J32" s="43" t="s">
        <v>230</v>
      </c>
      <c r="K32" s="45">
        <f t="shared" si="0"/>
        <v>44255</v>
      </c>
      <c r="L32" s="46">
        <f t="shared" si="1"/>
        <v>0</v>
      </c>
      <c r="M32" s="43" t="s">
        <v>231</v>
      </c>
      <c r="N32" s="44">
        <v>10</v>
      </c>
      <c r="O32" s="44">
        <v>0</v>
      </c>
      <c r="P32" s="44">
        <v>0</v>
      </c>
      <c r="Q32" s="44">
        <v>0</v>
      </c>
      <c r="R32" s="43" t="s">
        <v>232</v>
      </c>
      <c r="S32" s="45">
        <f t="shared" si="2"/>
        <v>44256</v>
      </c>
      <c r="T32" s="46">
        <f t="shared" si="3"/>
        <v>0.54166666666424135</v>
      </c>
      <c r="U32" s="43" t="s">
        <v>335</v>
      </c>
      <c r="V32" s="43" t="s">
        <v>210</v>
      </c>
      <c r="W32" s="43" t="s">
        <v>338</v>
      </c>
      <c r="X32" s="47">
        <f t="shared" si="4"/>
        <v>44255</v>
      </c>
      <c r="Y32" s="48">
        <f t="shared" si="5"/>
        <v>0.79479166666715173</v>
      </c>
    </row>
    <row r="33" spans="1:25" x14ac:dyDescent="0.25">
      <c r="A33" s="43" t="s">
        <v>339</v>
      </c>
      <c r="B33" s="43"/>
      <c r="C33" s="43" t="s">
        <v>243</v>
      </c>
      <c r="D33" s="43" t="s">
        <v>259</v>
      </c>
      <c r="E33" s="44">
        <v>2.85</v>
      </c>
      <c r="F33" s="43" t="s">
        <v>202</v>
      </c>
      <c r="G33" s="43" t="s">
        <v>203</v>
      </c>
      <c r="H33" s="43" t="s">
        <v>45</v>
      </c>
      <c r="I33" s="43" t="s">
        <v>205</v>
      </c>
      <c r="J33" s="43" t="s">
        <v>230</v>
      </c>
      <c r="K33" s="45">
        <f t="shared" si="0"/>
        <v>44255</v>
      </c>
      <c r="L33" s="46">
        <f t="shared" si="1"/>
        <v>0</v>
      </c>
      <c r="M33" s="43" t="s">
        <v>292</v>
      </c>
      <c r="N33" s="44">
        <v>2.85</v>
      </c>
      <c r="O33" s="44">
        <v>0</v>
      </c>
      <c r="P33" s="44">
        <v>0</v>
      </c>
      <c r="Q33" s="44">
        <v>0</v>
      </c>
      <c r="R33" s="43" t="s">
        <v>340</v>
      </c>
      <c r="S33" s="45">
        <f t="shared" si="2"/>
        <v>44256</v>
      </c>
      <c r="T33" s="46">
        <f t="shared" si="3"/>
        <v>0.75</v>
      </c>
      <c r="U33" s="43" t="s">
        <v>341</v>
      </c>
      <c r="V33" s="43" t="s">
        <v>210</v>
      </c>
      <c r="W33" s="43" t="s">
        <v>342</v>
      </c>
      <c r="X33" s="47">
        <f t="shared" si="4"/>
        <v>44255</v>
      </c>
      <c r="Y33" s="48">
        <f t="shared" si="5"/>
        <v>0.79427083333575865</v>
      </c>
    </row>
    <row r="34" spans="1:25" x14ac:dyDescent="0.25">
      <c r="A34" s="43" t="s">
        <v>343</v>
      </c>
      <c r="B34" s="43"/>
      <c r="C34" s="43" t="s">
        <v>200</v>
      </c>
      <c r="D34" s="43" t="s">
        <v>201</v>
      </c>
      <c r="E34" s="44">
        <v>2.5</v>
      </c>
      <c r="F34" s="43" t="s">
        <v>202</v>
      </c>
      <c r="G34" s="43" t="s">
        <v>203</v>
      </c>
      <c r="H34" s="43" t="s">
        <v>204</v>
      </c>
      <c r="I34" s="43" t="s">
        <v>205</v>
      </c>
      <c r="J34" s="43" t="s">
        <v>206</v>
      </c>
      <c r="K34" s="45">
        <f t="shared" si="0"/>
        <v>44256</v>
      </c>
      <c r="L34" s="46">
        <f t="shared" si="1"/>
        <v>0</v>
      </c>
      <c r="M34" s="43" t="s">
        <v>207</v>
      </c>
      <c r="N34" s="44">
        <v>2.5</v>
      </c>
      <c r="O34" s="44">
        <v>0</v>
      </c>
      <c r="P34" s="44">
        <v>0</v>
      </c>
      <c r="Q34" s="44">
        <v>0</v>
      </c>
      <c r="R34" s="43" t="s">
        <v>344</v>
      </c>
      <c r="S34" s="45">
        <f t="shared" si="2"/>
        <v>44256</v>
      </c>
      <c r="T34" s="46">
        <f t="shared" si="3"/>
        <v>0.44093750000320142</v>
      </c>
      <c r="U34" s="43" t="s">
        <v>209</v>
      </c>
      <c r="V34" s="43" t="s">
        <v>210</v>
      </c>
      <c r="W34" s="43" t="s">
        <v>345</v>
      </c>
      <c r="X34" s="47">
        <f t="shared" si="4"/>
        <v>44255</v>
      </c>
      <c r="Y34" s="48">
        <f t="shared" si="5"/>
        <v>0.79259259259561077</v>
      </c>
    </row>
    <row r="35" spans="1:25" x14ac:dyDescent="0.25">
      <c r="A35" s="43" t="s">
        <v>333</v>
      </c>
      <c r="B35" s="43"/>
      <c r="C35" s="43" t="s">
        <v>200</v>
      </c>
      <c r="D35" s="43" t="s">
        <v>201</v>
      </c>
      <c r="E35" s="44">
        <v>10</v>
      </c>
      <c r="F35" s="43" t="s">
        <v>202</v>
      </c>
      <c r="G35" s="43" t="s">
        <v>203</v>
      </c>
      <c r="H35" s="43" t="s">
        <v>346</v>
      </c>
      <c r="I35" s="43" t="s">
        <v>205</v>
      </c>
      <c r="J35" s="43" t="s">
        <v>230</v>
      </c>
      <c r="K35" s="45">
        <f t="shared" si="0"/>
        <v>44255</v>
      </c>
      <c r="L35" s="46">
        <f t="shared" si="1"/>
        <v>0</v>
      </c>
      <c r="M35" s="43" t="s">
        <v>207</v>
      </c>
      <c r="N35" s="44">
        <v>10</v>
      </c>
      <c r="O35" s="44">
        <v>0</v>
      </c>
      <c r="P35" s="44">
        <v>0</v>
      </c>
      <c r="Q35" s="44">
        <v>0</v>
      </c>
      <c r="R35" s="43" t="s">
        <v>347</v>
      </c>
      <c r="S35" s="45">
        <f t="shared" si="2"/>
        <v>44256</v>
      </c>
      <c r="T35" s="46">
        <f t="shared" si="3"/>
        <v>0.33333333333575865</v>
      </c>
      <c r="U35" s="43" t="s">
        <v>335</v>
      </c>
      <c r="V35" s="43" t="s">
        <v>210</v>
      </c>
      <c r="W35" s="43" t="s">
        <v>348</v>
      </c>
      <c r="X35" s="47">
        <f t="shared" si="4"/>
        <v>44255</v>
      </c>
      <c r="Y35" s="48">
        <f t="shared" si="5"/>
        <v>0.79193287037196569</v>
      </c>
    </row>
    <row r="36" spans="1:25" x14ac:dyDescent="0.25">
      <c r="A36" s="43" t="s">
        <v>343</v>
      </c>
      <c r="B36" s="43"/>
      <c r="C36" s="43" t="s">
        <v>200</v>
      </c>
      <c r="D36" s="43" t="s">
        <v>201</v>
      </c>
      <c r="E36" s="44">
        <v>2.5</v>
      </c>
      <c r="F36" s="43" t="s">
        <v>202</v>
      </c>
      <c r="G36" s="43" t="s">
        <v>203</v>
      </c>
      <c r="H36" s="43" t="s">
        <v>349</v>
      </c>
      <c r="I36" s="43" t="s">
        <v>205</v>
      </c>
      <c r="J36" s="43" t="s">
        <v>206</v>
      </c>
      <c r="K36" s="45">
        <f t="shared" si="0"/>
        <v>44256</v>
      </c>
      <c r="L36" s="46">
        <f t="shared" si="1"/>
        <v>0</v>
      </c>
      <c r="M36" s="43" t="s">
        <v>207</v>
      </c>
      <c r="N36" s="44">
        <v>2.5</v>
      </c>
      <c r="O36" s="44">
        <v>0</v>
      </c>
      <c r="P36" s="44">
        <v>0</v>
      </c>
      <c r="Q36" s="44">
        <v>0</v>
      </c>
      <c r="R36" s="43" t="s">
        <v>350</v>
      </c>
      <c r="S36" s="45">
        <f t="shared" si="2"/>
        <v>44256</v>
      </c>
      <c r="T36" s="46">
        <f t="shared" si="3"/>
        <v>0.49728009258979</v>
      </c>
      <c r="U36" s="43" t="s">
        <v>209</v>
      </c>
      <c r="V36" s="43" t="s">
        <v>210</v>
      </c>
      <c r="W36" s="43" t="s">
        <v>351</v>
      </c>
      <c r="X36" s="47">
        <f t="shared" si="4"/>
        <v>44255</v>
      </c>
      <c r="Y36" s="48">
        <f t="shared" si="5"/>
        <v>0.79123842592525762</v>
      </c>
    </row>
    <row r="37" spans="1:25" x14ac:dyDescent="0.25">
      <c r="A37" s="43" t="s">
        <v>220</v>
      </c>
      <c r="B37" s="43"/>
      <c r="C37" s="43" t="s">
        <v>200</v>
      </c>
      <c r="D37" s="43" t="s">
        <v>213</v>
      </c>
      <c r="E37" s="44">
        <v>13</v>
      </c>
      <c r="F37" s="43" t="s">
        <v>202</v>
      </c>
      <c r="G37" s="43" t="s">
        <v>203</v>
      </c>
      <c r="H37" s="43" t="s">
        <v>221</v>
      </c>
      <c r="I37" s="43" t="s">
        <v>205</v>
      </c>
      <c r="J37" s="43" t="s">
        <v>230</v>
      </c>
      <c r="K37" s="45">
        <f t="shared" si="0"/>
        <v>44255</v>
      </c>
      <c r="L37" s="46">
        <f t="shared" si="1"/>
        <v>0</v>
      </c>
      <c r="M37" s="43" t="s">
        <v>292</v>
      </c>
      <c r="N37" s="44">
        <v>0</v>
      </c>
      <c r="O37" s="44">
        <v>0</v>
      </c>
      <c r="P37" s="44">
        <v>0</v>
      </c>
      <c r="Q37" s="44">
        <v>0</v>
      </c>
      <c r="R37" s="43" t="s">
        <v>352</v>
      </c>
      <c r="S37" s="45">
        <f t="shared" si="2"/>
        <v>44256</v>
      </c>
      <c r="T37" s="46">
        <f t="shared" si="3"/>
        <v>0.5</v>
      </c>
      <c r="U37" s="43" t="s">
        <v>218</v>
      </c>
      <c r="V37" s="43" t="s">
        <v>210</v>
      </c>
      <c r="W37" s="43" t="s">
        <v>353</v>
      </c>
      <c r="X37" s="47">
        <f t="shared" si="4"/>
        <v>44255</v>
      </c>
      <c r="Y37" s="48">
        <f t="shared" si="5"/>
        <v>0.78762731481401715</v>
      </c>
    </row>
    <row r="38" spans="1:25" x14ac:dyDescent="0.25">
      <c r="A38" s="43" t="s">
        <v>354</v>
      </c>
      <c r="B38" s="43"/>
      <c r="C38" s="43" t="s">
        <v>200</v>
      </c>
      <c r="D38" s="43" t="s">
        <v>201</v>
      </c>
      <c r="E38" s="44">
        <v>3.5</v>
      </c>
      <c r="F38" s="43" t="s">
        <v>202</v>
      </c>
      <c r="G38" s="43" t="s">
        <v>203</v>
      </c>
      <c r="H38" s="43" t="s">
        <v>355</v>
      </c>
      <c r="I38" s="43" t="s">
        <v>205</v>
      </c>
      <c r="J38" s="43" t="s">
        <v>206</v>
      </c>
      <c r="K38" s="45">
        <f t="shared" si="0"/>
        <v>44256</v>
      </c>
      <c r="L38" s="46">
        <f t="shared" si="1"/>
        <v>0</v>
      </c>
      <c r="M38" s="43" t="s">
        <v>216</v>
      </c>
      <c r="N38" s="44">
        <v>3.5</v>
      </c>
      <c r="O38" s="44">
        <v>0</v>
      </c>
      <c r="P38" s="44">
        <v>0</v>
      </c>
      <c r="Q38" s="44">
        <v>0</v>
      </c>
      <c r="R38" s="43" t="s">
        <v>269</v>
      </c>
      <c r="S38" s="45">
        <f t="shared" si="2"/>
        <v>44256</v>
      </c>
      <c r="T38" s="46">
        <f t="shared" si="3"/>
        <v>0.16666666666424135</v>
      </c>
      <c r="U38" s="43" t="s">
        <v>356</v>
      </c>
      <c r="V38" s="43" t="s">
        <v>210</v>
      </c>
      <c r="W38" s="43" t="s">
        <v>357</v>
      </c>
      <c r="X38" s="47">
        <f t="shared" si="4"/>
        <v>44255</v>
      </c>
      <c r="Y38" s="48">
        <f t="shared" si="5"/>
        <v>0.78728009259066312</v>
      </c>
    </row>
    <row r="39" spans="1:25" x14ac:dyDescent="0.25">
      <c r="A39" s="43" t="s">
        <v>354</v>
      </c>
      <c r="B39" s="43"/>
      <c r="C39" s="43" t="s">
        <v>265</v>
      </c>
      <c r="D39" s="43" t="s">
        <v>266</v>
      </c>
      <c r="E39" s="44">
        <v>4</v>
      </c>
      <c r="F39" s="43" t="s">
        <v>202</v>
      </c>
      <c r="G39" s="43" t="s">
        <v>203</v>
      </c>
      <c r="H39" s="43" t="s">
        <v>355</v>
      </c>
      <c r="I39" s="43" t="s">
        <v>205</v>
      </c>
      <c r="J39" s="43" t="s">
        <v>206</v>
      </c>
      <c r="K39" s="45">
        <f t="shared" si="0"/>
        <v>44256</v>
      </c>
      <c r="L39" s="46">
        <f t="shared" si="1"/>
        <v>0</v>
      </c>
      <c r="M39" s="43" t="s">
        <v>216</v>
      </c>
      <c r="N39" s="44">
        <v>4</v>
      </c>
      <c r="O39" s="44">
        <v>0</v>
      </c>
      <c r="P39" s="44">
        <v>0</v>
      </c>
      <c r="Q39" s="44">
        <v>0</v>
      </c>
      <c r="R39" s="43" t="s">
        <v>269</v>
      </c>
      <c r="S39" s="45">
        <f t="shared" si="2"/>
        <v>44256</v>
      </c>
      <c r="T39" s="46">
        <f t="shared" si="3"/>
        <v>0.16666666666424135</v>
      </c>
      <c r="U39" s="43" t="s">
        <v>356</v>
      </c>
      <c r="V39" s="43" t="s">
        <v>210</v>
      </c>
      <c r="W39" s="43" t="s">
        <v>357</v>
      </c>
      <c r="X39" s="47">
        <f t="shared" si="4"/>
        <v>44255</v>
      </c>
      <c r="Y39" s="48">
        <f t="shared" si="5"/>
        <v>0.78728009259066312</v>
      </c>
    </row>
    <row r="40" spans="1:25" x14ac:dyDescent="0.25">
      <c r="A40" s="43" t="s">
        <v>358</v>
      </c>
      <c r="B40" s="43"/>
      <c r="C40" s="43" t="s">
        <v>200</v>
      </c>
      <c r="D40" s="43" t="s">
        <v>201</v>
      </c>
      <c r="E40" s="44">
        <v>14</v>
      </c>
      <c r="F40" s="43" t="s">
        <v>202</v>
      </c>
      <c r="G40" s="43" t="s">
        <v>245</v>
      </c>
      <c r="H40" s="43" t="s">
        <v>359</v>
      </c>
      <c r="I40" s="43" t="s">
        <v>205</v>
      </c>
      <c r="J40" s="43" t="s">
        <v>206</v>
      </c>
      <c r="K40" s="45">
        <f t="shared" si="0"/>
        <v>44256</v>
      </c>
      <c r="L40" s="46">
        <f t="shared" si="1"/>
        <v>0</v>
      </c>
      <c r="M40" s="43" t="s">
        <v>207</v>
      </c>
      <c r="N40" s="44">
        <v>0</v>
      </c>
      <c r="O40" s="44">
        <v>0</v>
      </c>
      <c r="P40" s="44">
        <v>0</v>
      </c>
      <c r="Q40" s="44">
        <v>0</v>
      </c>
      <c r="R40" s="43" t="s">
        <v>360</v>
      </c>
      <c r="S40" s="45">
        <f t="shared" si="2"/>
        <v>44257</v>
      </c>
      <c r="T40" s="46">
        <f t="shared" si="3"/>
        <v>0.93916666666336823</v>
      </c>
      <c r="U40" s="43" t="s">
        <v>361</v>
      </c>
      <c r="V40" s="43" t="s">
        <v>210</v>
      </c>
      <c r="W40" s="43" t="s">
        <v>362</v>
      </c>
      <c r="X40" s="47">
        <f t="shared" si="4"/>
        <v>44255</v>
      </c>
      <c r="Y40" s="48">
        <f t="shared" si="5"/>
        <v>0.78712962962890742</v>
      </c>
    </row>
    <row r="41" spans="1:25" x14ac:dyDescent="0.25">
      <c r="A41" s="43" t="s">
        <v>358</v>
      </c>
      <c r="B41" s="43"/>
      <c r="C41" s="43" t="s">
        <v>265</v>
      </c>
      <c r="D41" s="43" t="s">
        <v>266</v>
      </c>
      <c r="E41" s="44">
        <v>11</v>
      </c>
      <c r="F41" s="43" t="s">
        <v>202</v>
      </c>
      <c r="G41" s="43" t="s">
        <v>245</v>
      </c>
      <c r="H41" s="43" t="s">
        <v>359</v>
      </c>
      <c r="I41" s="43" t="s">
        <v>205</v>
      </c>
      <c r="J41" s="43" t="s">
        <v>206</v>
      </c>
      <c r="K41" s="45">
        <f t="shared" si="0"/>
        <v>44256</v>
      </c>
      <c r="L41" s="46">
        <f t="shared" si="1"/>
        <v>0</v>
      </c>
      <c r="M41" s="43" t="s">
        <v>207</v>
      </c>
      <c r="N41" s="44">
        <v>0</v>
      </c>
      <c r="O41" s="44">
        <v>0</v>
      </c>
      <c r="P41" s="44">
        <v>0</v>
      </c>
      <c r="Q41" s="44">
        <v>0</v>
      </c>
      <c r="R41" s="43" t="s">
        <v>363</v>
      </c>
      <c r="S41" s="45">
        <f t="shared" si="2"/>
        <v>44255</v>
      </c>
      <c r="T41" s="46">
        <f t="shared" si="3"/>
        <v>0.93916666666336823</v>
      </c>
      <c r="U41" s="43" t="s">
        <v>361</v>
      </c>
      <c r="V41" s="43" t="s">
        <v>210</v>
      </c>
      <c r="W41" s="43" t="s">
        <v>364</v>
      </c>
      <c r="X41" s="47">
        <f t="shared" si="4"/>
        <v>44255</v>
      </c>
      <c r="Y41" s="48">
        <f t="shared" si="5"/>
        <v>0.78693287036730908</v>
      </c>
    </row>
    <row r="42" spans="1:25" x14ac:dyDescent="0.25">
      <c r="A42" s="43" t="s">
        <v>365</v>
      </c>
      <c r="B42" s="43"/>
      <c r="C42" s="43" t="s">
        <v>200</v>
      </c>
      <c r="D42" s="43" t="s">
        <v>201</v>
      </c>
      <c r="E42" s="44">
        <v>1</v>
      </c>
      <c r="F42" s="43" t="s">
        <v>202</v>
      </c>
      <c r="G42" s="43" t="s">
        <v>203</v>
      </c>
      <c r="H42" s="43" t="s">
        <v>366</v>
      </c>
      <c r="I42" s="43" t="s">
        <v>205</v>
      </c>
      <c r="J42" s="43" t="s">
        <v>230</v>
      </c>
      <c r="K42" s="45">
        <f t="shared" si="0"/>
        <v>44255</v>
      </c>
      <c r="L42" s="46">
        <f t="shared" si="1"/>
        <v>0</v>
      </c>
      <c r="M42" s="43" t="s">
        <v>231</v>
      </c>
      <c r="N42" s="44">
        <v>1</v>
      </c>
      <c r="O42" s="44">
        <v>0</v>
      </c>
      <c r="P42" s="44">
        <v>0</v>
      </c>
      <c r="Q42" s="44">
        <v>0</v>
      </c>
      <c r="R42" s="43" t="s">
        <v>232</v>
      </c>
      <c r="S42" s="45">
        <f t="shared" si="2"/>
        <v>44256</v>
      </c>
      <c r="T42" s="46">
        <f t="shared" si="3"/>
        <v>0.54166666666424135</v>
      </c>
      <c r="U42" s="43" t="s">
        <v>367</v>
      </c>
      <c r="V42" s="43" t="s">
        <v>210</v>
      </c>
      <c r="W42" s="43" t="s">
        <v>368</v>
      </c>
      <c r="X42" s="47">
        <f t="shared" si="4"/>
        <v>44255</v>
      </c>
      <c r="Y42" s="48">
        <f t="shared" si="5"/>
        <v>0.78657407407445135</v>
      </c>
    </row>
    <row r="43" spans="1:25" x14ac:dyDescent="0.25">
      <c r="A43" s="43" t="s">
        <v>354</v>
      </c>
      <c r="B43" s="43"/>
      <c r="C43" s="43" t="s">
        <v>243</v>
      </c>
      <c r="D43" s="43" t="s">
        <v>259</v>
      </c>
      <c r="E43" s="44">
        <v>7.5</v>
      </c>
      <c r="F43" s="43" t="s">
        <v>202</v>
      </c>
      <c r="G43" s="43" t="s">
        <v>203</v>
      </c>
      <c r="H43" s="43" t="s">
        <v>369</v>
      </c>
      <c r="I43" s="43" t="s">
        <v>205</v>
      </c>
      <c r="J43" s="43" t="s">
        <v>206</v>
      </c>
      <c r="K43" s="45">
        <f t="shared" si="0"/>
        <v>44256</v>
      </c>
      <c r="L43" s="46">
        <f t="shared" si="1"/>
        <v>0</v>
      </c>
      <c r="M43" s="43" t="s">
        <v>216</v>
      </c>
      <c r="N43" s="44">
        <v>0</v>
      </c>
      <c r="O43" s="44">
        <v>0</v>
      </c>
      <c r="P43" s="44">
        <v>0</v>
      </c>
      <c r="Q43" s="44">
        <v>0</v>
      </c>
      <c r="R43" s="43" t="s">
        <v>269</v>
      </c>
      <c r="S43" s="45">
        <f t="shared" si="2"/>
        <v>44256</v>
      </c>
      <c r="T43" s="46">
        <f t="shared" si="3"/>
        <v>0.16666666666424135</v>
      </c>
      <c r="U43" s="43" t="s">
        <v>356</v>
      </c>
      <c r="V43" s="43" t="s">
        <v>210</v>
      </c>
      <c r="W43" s="43" t="s">
        <v>370</v>
      </c>
      <c r="X43" s="47">
        <f t="shared" si="4"/>
        <v>44255</v>
      </c>
      <c r="Y43" s="48">
        <f t="shared" si="5"/>
        <v>0.78429398148000473</v>
      </c>
    </row>
    <row r="44" spans="1:25" x14ac:dyDescent="0.25">
      <c r="A44" s="43" t="s">
        <v>371</v>
      </c>
      <c r="B44" s="43"/>
      <c r="C44" s="43" t="s">
        <v>328</v>
      </c>
      <c r="D44" s="43" t="s">
        <v>372</v>
      </c>
      <c r="E44" s="44">
        <v>3.5</v>
      </c>
      <c r="F44" s="43" t="s">
        <v>202</v>
      </c>
      <c r="G44" s="43" t="s">
        <v>203</v>
      </c>
      <c r="H44" s="43" t="s">
        <v>373</v>
      </c>
      <c r="I44" s="43" t="s">
        <v>205</v>
      </c>
      <c r="J44" s="43" t="s">
        <v>206</v>
      </c>
      <c r="K44" s="45">
        <f t="shared" si="0"/>
        <v>44256</v>
      </c>
      <c r="L44" s="46">
        <f t="shared" si="1"/>
        <v>0</v>
      </c>
      <c r="M44" s="43" t="s">
        <v>222</v>
      </c>
      <c r="N44" s="44">
        <v>0</v>
      </c>
      <c r="O44" s="44">
        <v>0</v>
      </c>
      <c r="P44" s="44">
        <v>0</v>
      </c>
      <c r="Q44" s="44">
        <v>0</v>
      </c>
      <c r="R44" s="43" t="s">
        <v>374</v>
      </c>
      <c r="S44" s="45">
        <f t="shared" si="2"/>
        <v>44256</v>
      </c>
      <c r="T44" s="46">
        <f t="shared" si="3"/>
        <v>4.1666666664241347E-2</v>
      </c>
      <c r="U44" s="43" t="s">
        <v>375</v>
      </c>
      <c r="V44" s="43" t="s">
        <v>210</v>
      </c>
      <c r="W44" s="43" t="s">
        <v>376</v>
      </c>
      <c r="X44" s="47">
        <f t="shared" si="4"/>
        <v>44255</v>
      </c>
      <c r="Y44" s="48">
        <f t="shared" si="5"/>
        <v>0.78327546296350192</v>
      </c>
    </row>
    <row r="45" spans="1:25" x14ac:dyDescent="0.25">
      <c r="A45" s="43" t="s">
        <v>377</v>
      </c>
      <c r="B45" s="43"/>
      <c r="C45" s="43" t="s">
        <v>200</v>
      </c>
      <c r="D45" s="43" t="s">
        <v>277</v>
      </c>
      <c r="E45" s="44">
        <v>5</v>
      </c>
      <c r="F45" s="43" t="s">
        <v>202</v>
      </c>
      <c r="G45" s="43" t="s">
        <v>245</v>
      </c>
      <c r="H45" s="43" t="s">
        <v>378</v>
      </c>
      <c r="I45" s="43" t="s">
        <v>205</v>
      </c>
      <c r="J45" s="43" t="s">
        <v>206</v>
      </c>
      <c r="K45" s="45">
        <f t="shared" si="0"/>
        <v>44256</v>
      </c>
      <c r="L45" s="46">
        <f t="shared" si="1"/>
        <v>0</v>
      </c>
      <c r="M45" s="43" t="s">
        <v>222</v>
      </c>
      <c r="N45" s="44">
        <v>0</v>
      </c>
      <c r="O45" s="44">
        <v>0</v>
      </c>
      <c r="P45" s="44">
        <v>0</v>
      </c>
      <c r="Q45" s="44">
        <v>0</v>
      </c>
      <c r="R45" s="43" t="s">
        <v>379</v>
      </c>
      <c r="S45" s="45">
        <f t="shared" si="2"/>
        <v>44255</v>
      </c>
      <c r="T45" s="46">
        <f t="shared" si="3"/>
        <v>0.9518865740756155</v>
      </c>
      <c r="U45" s="43" t="s">
        <v>248</v>
      </c>
      <c r="V45" s="43" t="s">
        <v>210</v>
      </c>
      <c r="W45" s="43" t="s">
        <v>380</v>
      </c>
      <c r="X45" s="47">
        <f t="shared" si="4"/>
        <v>44255</v>
      </c>
      <c r="Y45" s="48">
        <f t="shared" si="5"/>
        <v>0.78221064814715646</v>
      </c>
    </row>
    <row r="46" spans="1:25" x14ac:dyDescent="0.25">
      <c r="A46" s="43" t="s">
        <v>381</v>
      </c>
      <c r="B46" s="43"/>
      <c r="C46" s="43" t="s">
        <v>200</v>
      </c>
      <c r="D46" s="43" t="s">
        <v>201</v>
      </c>
      <c r="E46" s="44">
        <v>2.5</v>
      </c>
      <c r="F46" s="43" t="s">
        <v>202</v>
      </c>
      <c r="G46" s="43" t="s">
        <v>203</v>
      </c>
      <c r="H46" s="43" t="s">
        <v>301</v>
      </c>
      <c r="I46" s="43" t="s">
        <v>205</v>
      </c>
      <c r="J46" s="43" t="s">
        <v>206</v>
      </c>
      <c r="K46" s="45">
        <f t="shared" si="0"/>
        <v>44256</v>
      </c>
      <c r="L46" s="46">
        <f t="shared" si="1"/>
        <v>0</v>
      </c>
      <c r="M46" s="43" t="s">
        <v>207</v>
      </c>
      <c r="N46" s="44">
        <v>2.5</v>
      </c>
      <c r="O46" s="44">
        <v>0</v>
      </c>
      <c r="P46" s="44">
        <v>0</v>
      </c>
      <c r="Q46" s="44">
        <v>0</v>
      </c>
      <c r="R46" s="43" t="s">
        <v>382</v>
      </c>
      <c r="S46" s="45">
        <f t="shared" si="2"/>
        <v>44256</v>
      </c>
      <c r="T46" s="46">
        <f t="shared" si="3"/>
        <v>0.44767361111007631</v>
      </c>
      <c r="U46" s="43" t="s">
        <v>257</v>
      </c>
      <c r="V46" s="43" t="s">
        <v>210</v>
      </c>
      <c r="W46" s="43" t="s">
        <v>383</v>
      </c>
      <c r="X46" s="47">
        <f t="shared" si="4"/>
        <v>44255</v>
      </c>
      <c r="Y46" s="48">
        <f t="shared" si="5"/>
        <v>0.78201388888555812</v>
      </c>
    </row>
    <row r="47" spans="1:25" x14ac:dyDescent="0.25">
      <c r="A47" s="43" t="s">
        <v>384</v>
      </c>
      <c r="B47" s="43"/>
      <c r="C47" s="43" t="s">
        <v>200</v>
      </c>
      <c r="D47" s="43" t="s">
        <v>201</v>
      </c>
      <c r="E47" s="44">
        <v>5</v>
      </c>
      <c r="F47" s="43" t="s">
        <v>202</v>
      </c>
      <c r="G47" s="43" t="s">
        <v>203</v>
      </c>
      <c r="H47" s="43" t="s">
        <v>385</v>
      </c>
      <c r="I47" s="43" t="s">
        <v>205</v>
      </c>
      <c r="J47" s="43" t="s">
        <v>230</v>
      </c>
      <c r="K47" s="45">
        <f t="shared" si="0"/>
        <v>44255</v>
      </c>
      <c r="L47" s="46">
        <f t="shared" si="1"/>
        <v>0</v>
      </c>
      <c r="M47" s="43" t="s">
        <v>292</v>
      </c>
      <c r="N47" s="44">
        <v>0</v>
      </c>
      <c r="O47" s="44">
        <v>0</v>
      </c>
      <c r="P47" s="44">
        <v>0</v>
      </c>
      <c r="Q47" s="44">
        <v>0</v>
      </c>
      <c r="R47" s="43" t="s">
        <v>387</v>
      </c>
      <c r="S47" s="45">
        <f t="shared" si="2"/>
        <v>44256</v>
      </c>
      <c r="T47" s="46">
        <f t="shared" si="3"/>
        <v>0.66666666666424135</v>
      </c>
      <c r="U47" s="43" t="s">
        <v>388</v>
      </c>
      <c r="V47" s="43" t="s">
        <v>210</v>
      </c>
      <c r="W47" s="43" t="s">
        <v>389</v>
      </c>
      <c r="X47" s="47">
        <f t="shared" si="4"/>
        <v>44255</v>
      </c>
      <c r="Y47" s="48">
        <f t="shared" si="5"/>
        <v>0.78171296296204673</v>
      </c>
    </row>
    <row r="48" spans="1:25" x14ac:dyDescent="0.25">
      <c r="A48" s="43" t="s">
        <v>384</v>
      </c>
      <c r="B48" s="43"/>
      <c r="C48" s="43" t="s">
        <v>200</v>
      </c>
      <c r="D48" s="43" t="s">
        <v>201</v>
      </c>
      <c r="E48" s="44">
        <v>6</v>
      </c>
      <c r="F48" s="43" t="s">
        <v>202</v>
      </c>
      <c r="G48" s="43" t="s">
        <v>203</v>
      </c>
      <c r="H48" s="43" t="s">
        <v>385</v>
      </c>
      <c r="I48" s="43" t="s">
        <v>205</v>
      </c>
      <c r="J48" s="43" t="s">
        <v>230</v>
      </c>
      <c r="K48" s="45">
        <f t="shared" si="0"/>
        <v>44255</v>
      </c>
      <c r="L48" s="46">
        <f t="shared" si="1"/>
        <v>0</v>
      </c>
      <c r="M48" s="43" t="s">
        <v>292</v>
      </c>
      <c r="N48" s="44">
        <v>0</v>
      </c>
      <c r="O48" s="44">
        <v>0</v>
      </c>
      <c r="P48" s="44">
        <v>0</v>
      </c>
      <c r="Q48" s="44">
        <v>0</v>
      </c>
      <c r="R48" s="43" t="s">
        <v>387</v>
      </c>
      <c r="S48" s="45">
        <f t="shared" si="2"/>
        <v>44256</v>
      </c>
      <c r="T48" s="46">
        <f t="shared" si="3"/>
        <v>0.66666666666424135</v>
      </c>
      <c r="U48" s="43" t="s">
        <v>388</v>
      </c>
      <c r="V48" s="43" t="s">
        <v>210</v>
      </c>
      <c r="W48" s="43" t="s">
        <v>389</v>
      </c>
      <c r="X48" s="47">
        <f t="shared" si="4"/>
        <v>44255</v>
      </c>
      <c r="Y48" s="48">
        <f t="shared" si="5"/>
        <v>0.78171296296204673</v>
      </c>
    </row>
    <row r="49" spans="1:25" x14ac:dyDescent="0.25">
      <c r="A49" s="43" t="s">
        <v>390</v>
      </c>
      <c r="B49" s="43"/>
      <c r="C49" s="43" t="s">
        <v>200</v>
      </c>
      <c r="D49" s="43" t="s">
        <v>201</v>
      </c>
      <c r="E49" s="44">
        <v>10</v>
      </c>
      <c r="F49" s="43" t="s">
        <v>202</v>
      </c>
      <c r="G49" s="43" t="s">
        <v>203</v>
      </c>
      <c r="H49" s="43" t="s">
        <v>391</v>
      </c>
      <c r="I49" s="43" t="s">
        <v>205</v>
      </c>
      <c r="J49" s="43" t="s">
        <v>230</v>
      </c>
      <c r="K49" s="45">
        <f t="shared" si="0"/>
        <v>44255</v>
      </c>
      <c r="L49" s="46">
        <f t="shared" si="1"/>
        <v>0</v>
      </c>
      <c r="M49" s="43" t="s">
        <v>292</v>
      </c>
      <c r="N49" s="44">
        <v>0</v>
      </c>
      <c r="O49" s="44">
        <v>0</v>
      </c>
      <c r="P49" s="44">
        <v>0</v>
      </c>
      <c r="Q49" s="44">
        <v>0</v>
      </c>
      <c r="R49" s="43" t="s">
        <v>387</v>
      </c>
      <c r="S49" s="45">
        <f t="shared" si="2"/>
        <v>44256</v>
      </c>
      <c r="T49" s="46">
        <f t="shared" si="3"/>
        <v>0.66666666666424135</v>
      </c>
      <c r="U49" s="43" t="s">
        <v>388</v>
      </c>
      <c r="V49" s="43" t="s">
        <v>210</v>
      </c>
      <c r="W49" s="43" t="s">
        <v>392</v>
      </c>
      <c r="X49" s="47">
        <f t="shared" si="4"/>
        <v>44255</v>
      </c>
      <c r="Y49" s="48">
        <f t="shared" si="5"/>
        <v>0.78099537036905531</v>
      </c>
    </row>
    <row r="50" spans="1:25" x14ac:dyDescent="0.25">
      <c r="A50" s="43" t="s">
        <v>381</v>
      </c>
      <c r="B50" s="43"/>
      <c r="C50" s="43" t="s">
        <v>200</v>
      </c>
      <c r="D50" s="43" t="s">
        <v>201</v>
      </c>
      <c r="E50" s="44">
        <v>10</v>
      </c>
      <c r="F50" s="43" t="s">
        <v>202</v>
      </c>
      <c r="G50" s="43" t="s">
        <v>203</v>
      </c>
      <c r="H50" s="43" t="s">
        <v>393</v>
      </c>
      <c r="I50" s="43" t="s">
        <v>205</v>
      </c>
      <c r="J50" s="43" t="s">
        <v>206</v>
      </c>
      <c r="K50" s="45">
        <f t="shared" si="0"/>
        <v>44256</v>
      </c>
      <c r="L50" s="46">
        <f t="shared" si="1"/>
        <v>0</v>
      </c>
      <c r="M50" s="43" t="s">
        <v>207</v>
      </c>
      <c r="N50" s="44">
        <v>10</v>
      </c>
      <c r="O50" s="44">
        <v>0</v>
      </c>
      <c r="P50" s="44">
        <v>0</v>
      </c>
      <c r="Q50" s="44">
        <v>0</v>
      </c>
      <c r="R50" s="43" t="s">
        <v>394</v>
      </c>
      <c r="S50" s="45">
        <f t="shared" si="2"/>
        <v>44256</v>
      </c>
      <c r="T50" s="46">
        <f t="shared" si="3"/>
        <v>0.44843750000291038</v>
      </c>
      <c r="U50" s="43" t="s">
        <v>257</v>
      </c>
      <c r="V50" s="43" t="s">
        <v>210</v>
      </c>
      <c r="W50" s="43" t="s">
        <v>395</v>
      </c>
      <c r="X50" s="47">
        <f t="shared" si="4"/>
        <v>44255</v>
      </c>
      <c r="Y50" s="48">
        <f t="shared" si="5"/>
        <v>0.78075231481489027</v>
      </c>
    </row>
    <row r="51" spans="1:25" x14ac:dyDescent="0.25">
      <c r="A51" s="43" t="s">
        <v>396</v>
      </c>
      <c r="B51" s="43"/>
      <c r="C51" s="43" t="s">
        <v>328</v>
      </c>
      <c r="D51" s="43" t="s">
        <v>372</v>
      </c>
      <c r="E51" s="44">
        <v>6.5</v>
      </c>
      <c r="F51" s="43" t="s">
        <v>202</v>
      </c>
      <c r="G51" s="43" t="s">
        <v>203</v>
      </c>
      <c r="H51" s="43" t="s">
        <v>373</v>
      </c>
      <c r="I51" s="43" t="s">
        <v>205</v>
      </c>
      <c r="J51" s="43" t="s">
        <v>206</v>
      </c>
      <c r="K51" s="45">
        <f t="shared" si="0"/>
        <v>44256</v>
      </c>
      <c r="L51" s="46">
        <f t="shared" si="1"/>
        <v>0</v>
      </c>
      <c r="M51" s="43" t="s">
        <v>222</v>
      </c>
      <c r="N51" s="44">
        <v>0</v>
      </c>
      <c r="O51" s="44">
        <v>0</v>
      </c>
      <c r="P51" s="44">
        <v>0</v>
      </c>
      <c r="Q51" s="44">
        <v>0</v>
      </c>
      <c r="R51" s="43" t="s">
        <v>374</v>
      </c>
      <c r="S51" s="45">
        <f t="shared" si="2"/>
        <v>44256</v>
      </c>
      <c r="T51" s="46">
        <f t="shared" si="3"/>
        <v>4.1666666664241347E-2</v>
      </c>
      <c r="U51" s="43" t="s">
        <v>375</v>
      </c>
      <c r="V51" s="43" t="s">
        <v>210</v>
      </c>
      <c r="W51" s="43" t="s">
        <v>397</v>
      </c>
      <c r="X51" s="47">
        <f t="shared" si="4"/>
        <v>44255</v>
      </c>
      <c r="Y51" s="48">
        <f t="shared" si="5"/>
        <v>0.78070601851504762</v>
      </c>
    </row>
    <row r="52" spans="1:25" x14ac:dyDescent="0.25">
      <c r="A52" s="43" t="s">
        <v>398</v>
      </c>
      <c r="B52" s="43"/>
      <c r="C52" s="43" t="s">
        <v>200</v>
      </c>
      <c r="D52" s="43" t="s">
        <v>273</v>
      </c>
      <c r="E52" s="44">
        <v>10</v>
      </c>
      <c r="F52" s="43" t="s">
        <v>202</v>
      </c>
      <c r="G52" s="43" t="s">
        <v>203</v>
      </c>
      <c r="H52" s="43" t="s">
        <v>399</v>
      </c>
      <c r="I52" s="43" t="s">
        <v>205</v>
      </c>
      <c r="J52" s="43" t="s">
        <v>230</v>
      </c>
      <c r="K52" s="45">
        <f t="shared" si="0"/>
        <v>44255</v>
      </c>
      <c r="L52" s="46">
        <f t="shared" si="1"/>
        <v>0</v>
      </c>
      <c r="M52" s="43" t="s">
        <v>207</v>
      </c>
      <c r="N52" s="44">
        <v>10</v>
      </c>
      <c r="O52" s="44">
        <v>0</v>
      </c>
      <c r="P52" s="44">
        <v>0</v>
      </c>
      <c r="Q52" s="44">
        <v>0</v>
      </c>
      <c r="R52" s="43" t="s">
        <v>400</v>
      </c>
      <c r="S52" s="45">
        <f t="shared" si="2"/>
        <v>44256</v>
      </c>
      <c r="T52" s="46">
        <f t="shared" si="3"/>
        <v>0.45204861111415084</v>
      </c>
      <c r="U52" s="43" t="s">
        <v>275</v>
      </c>
      <c r="V52" s="43" t="s">
        <v>210</v>
      </c>
      <c r="W52" s="43" t="s">
        <v>401</v>
      </c>
      <c r="X52" s="47">
        <f t="shared" si="4"/>
        <v>44255</v>
      </c>
      <c r="Y52" s="48">
        <f t="shared" si="5"/>
        <v>0.78035879629896954</v>
      </c>
    </row>
    <row r="53" spans="1:25" x14ac:dyDescent="0.25">
      <c r="A53" s="43" t="s">
        <v>402</v>
      </c>
      <c r="B53" s="43"/>
      <c r="C53" s="43" t="s">
        <v>243</v>
      </c>
      <c r="D53" s="43" t="s">
        <v>244</v>
      </c>
      <c r="E53" s="44">
        <v>0.25</v>
      </c>
      <c r="F53" s="43" t="s">
        <v>202</v>
      </c>
      <c r="G53" s="43" t="s">
        <v>203</v>
      </c>
      <c r="H53" s="43" t="s">
        <v>403</v>
      </c>
      <c r="I53" s="43" t="s">
        <v>205</v>
      </c>
      <c r="J53" s="43" t="s">
        <v>230</v>
      </c>
      <c r="K53" s="45">
        <f t="shared" si="0"/>
        <v>44255</v>
      </c>
      <c r="L53" s="46">
        <f t="shared" si="1"/>
        <v>0</v>
      </c>
      <c r="M53" s="43" t="s">
        <v>207</v>
      </c>
      <c r="N53" s="44">
        <v>0</v>
      </c>
      <c r="O53" s="44">
        <v>0</v>
      </c>
      <c r="P53" s="44">
        <v>0</v>
      </c>
      <c r="Q53" s="44">
        <v>0</v>
      </c>
      <c r="R53" s="43" t="s">
        <v>404</v>
      </c>
      <c r="S53" s="45">
        <f t="shared" si="2"/>
        <v>44256</v>
      </c>
      <c r="T53" s="46">
        <f t="shared" si="3"/>
        <v>0.43531249999796273</v>
      </c>
      <c r="U53" s="43" t="s">
        <v>405</v>
      </c>
      <c r="V53" s="43" t="s">
        <v>210</v>
      </c>
      <c r="W53" s="43" t="s">
        <v>406</v>
      </c>
      <c r="X53" s="47">
        <f t="shared" si="4"/>
        <v>44255</v>
      </c>
      <c r="Y53" s="48">
        <f t="shared" si="5"/>
        <v>0.77988425926014315</v>
      </c>
    </row>
    <row r="54" spans="1:25" x14ac:dyDescent="0.25">
      <c r="A54" s="43" t="s">
        <v>381</v>
      </c>
      <c r="B54" s="43"/>
      <c r="C54" s="43" t="s">
        <v>200</v>
      </c>
      <c r="D54" s="43" t="s">
        <v>201</v>
      </c>
      <c r="E54" s="44">
        <v>2.5</v>
      </c>
      <c r="F54" s="43" t="s">
        <v>202</v>
      </c>
      <c r="G54" s="43" t="s">
        <v>203</v>
      </c>
      <c r="H54" s="43" t="s">
        <v>301</v>
      </c>
      <c r="I54" s="43" t="s">
        <v>205</v>
      </c>
      <c r="J54" s="43" t="s">
        <v>206</v>
      </c>
      <c r="K54" s="45">
        <f t="shared" si="0"/>
        <v>44256</v>
      </c>
      <c r="L54" s="46">
        <f t="shared" si="1"/>
        <v>0</v>
      </c>
      <c r="M54" s="43" t="s">
        <v>207</v>
      </c>
      <c r="N54" s="44">
        <v>2.5</v>
      </c>
      <c r="O54" s="44">
        <v>0</v>
      </c>
      <c r="P54" s="44">
        <v>0</v>
      </c>
      <c r="Q54" s="44">
        <v>0</v>
      </c>
      <c r="R54" s="43" t="s">
        <v>407</v>
      </c>
      <c r="S54" s="45">
        <f t="shared" si="2"/>
        <v>44256</v>
      </c>
      <c r="T54" s="46">
        <f t="shared" si="3"/>
        <v>0.4492708333345945</v>
      </c>
      <c r="U54" s="43" t="s">
        <v>257</v>
      </c>
      <c r="V54" s="43" t="s">
        <v>210</v>
      </c>
      <c r="W54" s="43" t="s">
        <v>408</v>
      </c>
      <c r="X54" s="47">
        <f t="shared" si="4"/>
        <v>44255</v>
      </c>
      <c r="Y54" s="48">
        <f t="shared" si="5"/>
        <v>0.77951388889050577</v>
      </c>
    </row>
    <row r="55" spans="1:25" x14ac:dyDescent="0.25">
      <c r="A55" s="43" t="s">
        <v>409</v>
      </c>
      <c r="B55" s="43"/>
      <c r="C55" s="43" t="s">
        <v>265</v>
      </c>
      <c r="D55" s="43" t="s">
        <v>266</v>
      </c>
      <c r="E55" s="44">
        <v>10</v>
      </c>
      <c r="F55" s="43" t="s">
        <v>202</v>
      </c>
      <c r="G55" s="43" t="s">
        <v>245</v>
      </c>
      <c r="H55" s="43" t="s">
        <v>410</v>
      </c>
      <c r="I55" s="43" t="s">
        <v>205</v>
      </c>
      <c r="J55" s="43" t="s">
        <v>206</v>
      </c>
      <c r="K55" s="45">
        <f t="shared" si="0"/>
        <v>44256</v>
      </c>
      <c r="L55" s="46">
        <f t="shared" si="1"/>
        <v>0</v>
      </c>
      <c r="M55" s="43" t="s">
        <v>222</v>
      </c>
      <c r="N55" s="44">
        <v>10</v>
      </c>
      <c r="O55" s="44">
        <v>0</v>
      </c>
      <c r="P55" s="44">
        <v>0</v>
      </c>
      <c r="Q55" s="44">
        <v>0</v>
      </c>
      <c r="R55" s="43" t="s">
        <v>411</v>
      </c>
      <c r="S55" s="45">
        <f t="shared" si="2"/>
        <v>44255</v>
      </c>
      <c r="T55" s="46">
        <f t="shared" si="3"/>
        <v>0.91312499999912689</v>
      </c>
      <c r="U55" s="43" t="s">
        <v>361</v>
      </c>
      <c r="V55" s="43" t="s">
        <v>210</v>
      </c>
      <c r="W55" s="43" t="s">
        <v>412</v>
      </c>
      <c r="X55" s="47">
        <f t="shared" si="4"/>
        <v>44255</v>
      </c>
      <c r="Y55" s="48">
        <f t="shared" si="5"/>
        <v>0.77925925925956108</v>
      </c>
    </row>
    <row r="56" spans="1:25" x14ac:dyDescent="0.25">
      <c r="A56" s="43" t="s">
        <v>398</v>
      </c>
      <c r="B56" s="43"/>
      <c r="C56" s="43" t="s">
        <v>200</v>
      </c>
      <c r="D56" s="43" t="s">
        <v>273</v>
      </c>
      <c r="E56" s="44">
        <v>15</v>
      </c>
      <c r="F56" s="43" t="s">
        <v>202</v>
      </c>
      <c r="G56" s="43" t="s">
        <v>203</v>
      </c>
      <c r="H56" s="43" t="s">
        <v>399</v>
      </c>
      <c r="I56" s="43" t="s">
        <v>205</v>
      </c>
      <c r="J56" s="43" t="s">
        <v>230</v>
      </c>
      <c r="K56" s="45">
        <f t="shared" si="0"/>
        <v>44255</v>
      </c>
      <c r="L56" s="46">
        <f t="shared" si="1"/>
        <v>0</v>
      </c>
      <c r="M56" s="43" t="s">
        <v>207</v>
      </c>
      <c r="N56" s="44">
        <v>15</v>
      </c>
      <c r="O56" s="44">
        <v>0</v>
      </c>
      <c r="P56" s="44">
        <v>0</v>
      </c>
      <c r="Q56" s="44">
        <v>0</v>
      </c>
      <c r="R56" s="43" t="s">
        <v>413</v>
      </c>
      <c r="S56" s="45">
        <f t="shared" si="2"/>
        <v>44256</v>
      </c>
      <c r="T56" s="46">
        <f t="shared" si="3"/>
        <v>0.45208333332993789</v>
      </c>
      <c r="U56" s="43" t="s">
        <v>275</v>
      </c>
      <c r="V56" s="43" t="s">
        <v>210</v>
      </c>
      <c r="W56" s="43" t="s">
        <v>414</v>
      </c>
      <c r="X56" s="47">
        <f t="shared" si="4"/>
        <v>44255</v>
      </c>
      <c r="Y56" s="48">
        <f t="shared" si="5"/>
        <v>0.77909722222102573</v>
      </c>
    </row>
    <row r="57" spans="1:25" x14ac:dyDescent="0.25">
      <c r="A57" s="43" t="s">
        <v>415</v>
      </c>
      <c r="B57" s="43"/>
      <c r="C57" s="43" t="s">
        <v>200</v>
      </c>
      <c r="D57" s="43" t="s">
        <v>201</v>
      </c>
      <c r="E57" s="44">
        <v>10</v>
      </c>
      <c r="F57" s="43" t="s">
        <v>202</v>
      </c>
      <c r="G57" s="43" t="s">
        <v>245</v>
      </c>
      <c r="H57" s="43" t="s">
        <v>416</v>
      </c>
      <c r="I57" s="43" t="s">
        <v>205</v>
      </c>
      <c r="J57" s="43" t="s">
        <v>206</v>
      </c>
      <c r="K57" s="45">
        <f t="shared" si="0"/>
        <v>44256</v>
      </c>
      <c r="L57" s="46">
        <f t="shared" si="1"/>
        <v>0</v>
      </c>
      <c r="M57" s="43" t="s">
        <v>222</v>
      </c>
      <c r="N57" s="44">
        <v>10</v>
      </c>
      <c r="O57" s="44">
        <v>0</v>
      </c>
      <c r="P57" s="44">
        <v>0</v>
      </c>
      <c r="Q57" s="44">
        <v>0</v>
      </c>
      <c r="R57" s="43" t="s">
        <v>417</v>
      </c>
      <c r="S57" s="45">
        <f t="shared" si="2"/>
        <v>44255</v>
      </c>
      <c r="T57" s="46">
        <f t="shared" si="3"/>
        <v>0.90870370370248565</v>
      </c>
      <c r="U57" s="43" t="s">
        <v>361</v>
      </c>
      <c r="V57" s="43" t="s">
        <v>210</v>
      </c>
      <c r="W57" s="43" t="s">
        <v>418</v>
      </c>
      <c r="X57" s="47">
        <f t="shared" si="4"/>
        <v>44255</v>
      </c>
      <c r="Y57" s="48">
        <f t="shared" si="5"/>
        <v>0.77755787037312984</v>
      </c>
    </row>
    <row r="58" spans="1:25" x14ac:dyDescent="0.25">
      <c r="A58" s="43" t="s">
        <v>419</v>
      </c>
      <c r="B58" s="43"/>
      <c r="C58" s="43" t="s">
        <v>328</v>
      </c>
      <c r="D58" s="43" t="s">
        <v>372</v>
      </c>
      <c r="E58" s="44">
        <v>7.5</v>
      </c>
      <c r="F58" s="43" t="s">
        <v>202</v>
      </c>
      <c r="G58" s="43" t="s">
        <v>245</v>
      </c>
      <c r="H58" s="43" t="s">
        <v>420</v>
      </c>
      <c r="I58" s="43" t="s">
        <v>205</v>
      </c>
      <c r="J58" s="43" t="s">
        <v>206</v>
      </c>
      <c r="K58" s="45">
        <f t="shared" si="0"/>
        <v>44256</v>
      </c>
      <c r="L58" s="46">
        <f t="shared" si="1"/>
        <v>0</v>
      </c>
      <c r="M58" s="43" t="s">
        <v>222</v>
      </c>
      <c r="N58" s="44">
        <v>0</v>
      </c>
      <c r="O58" s="44">
        <v>0</v>
      </c>
      <c r="P58" s="44">
        <v>0</v>
      </c>
      <c r="Q58" s="44">
        <v>0</v>
      </c>
      <c r="R58" s="43" t="s">
        <v>421</v>
      </c>
      <c r="S58" s="45">
        <f t="shared" si="2"/>
        <v>44255</v>
      </c>
      <c r="T58" s="46">
        <f t="shared" si="3"/>
        <v>0.90848379629460396</v>
      </c>
      <c r="U58" s="43" t="s">
        <v>361</v>
      </c>
      <c r="V58" s="43" t="s">
        <v>210</v>
      </c>
      <c r="W58" s="43" t="s">
        <v>422</v>
      </c>
      <c r="X58" s="47">
        <f t="shared" si="4"/>
        <v>44255</v>
      </c>
      <c r="Y58" s="48">
        <f t="shared" si="5"/>
        <v>0.77704861111124046</v>
      </c>
    </row>
    <row r="59" spans="1:25" x14ac:dyDescent="0.25">
      <c r="A59" s="43" t="s">
        <v>419</v>
      </c>
      <c r="B59" s="43"/>
      <c r="C59" s="43" t="s">
        <v>200</v>
      </c>
      <c r="D59" s="43" t="s">
        <v>201</v>
      </c>
      <c r="E59" s="44">
        <v>2.5</v>
      </c>
      <c r="F59" s="43" t="s">
        <v>202</v>
      </c>
      <c r="G59" s="43" t="s">
        <v>245</v>
      </c>
      <c r="H59" s="43" t="s">
        <v>420</v>
      </c>
      <c r="I59" s="43" t="s">
        <v>205</v>
      </c>
      <c r="J59" s="43" t="s">
        <v>206</v>
      </c>
      <c r="K59" s="45">
        <f t="shared" si="0"/>
        <v>44256</v>
      </c>
      <c r="L59" s="46">
        <f t="shared" si="1"/>
        <v>0</v>
      </c>
      <c r="M59" s="43" t="s">
        <v>222</v>
      </c>
      <c r="N59" s="44">
        <v>0</v>
      </c>
      <c r="O59" s="44">
        <v>0</v>
      </c>
      <c r="P59" s="44">
        <v>0</v>
      </c>
      <c r="Q59" s="44">
        <v>0</v>
      </c>
      <c r="R59" s="43" t="s">
        <v>421</v>
      </c>
      <c r="S59" s="45">
        <f t="shared" si="2"/>
        <v>44255</v>
      </c>
      <c r="T59" s="46">
        <f t="shared" si="3"/>
        <v>0.90848379629460396</v>
      </c>
      <c r="U59" s="43" t="s">
        <v>361</v>
      </c>
      <c r="V59" s="43" t="s">
        <v>210</v>
      </c>
      <c r="W59" s="43" t="s">
        <v>422</v>
      </c>
      <c r="X59" s="47">
        <f t="shared" si="4"/>
        <v>44255</v>
      </c>
      <c r="Y59" s="48">
        <f t="shared" si="5"/>
        <v>0.77704861111124046</v>
      </c>
    </row>
    <row r="60" spans="1:25" x14ac:dyDescent="0.25">
      <c r="A60" s="43" t="s">
        <v>423</v>
      </c>
      <c r="B60" s="43"/>
      <c r="C60" s="43" t="s">
        <v>200</v>
      </c>
      <c r="D60" s="43" t="s">
        <v>201</v>
      </c>
      <c r="E60" s="44">
        <v>2.5</v>
      </c>
      <c r="F60" s="43" t="s">
        <v>202</v>
      </c>
      <c r="G60" s="43" t="s">
        <v>203</v>
      </c>
      <c r="H60" s="43" t="s">
        <v>424</v>
      </c>
      <c r="I60" s="43" t="s">
        <v>205</v>
      </c>
      <c r="J60" s="43" t="s">
        <v>206</v>
      </c>
      <c r="K60" s="45">
        <f t="shared" si="0"/>
        <v>44256</v>
      </c>
      <c r="L60" s="46">
        <f t="shared" si="1"/>
        <v>0</v>
      </c>
      <c r="M60" s="43" t="s">
        <v>207</v>
      </c>
      <c r="N60" s="44">
        <v>2.5</v>
      </c>
      <c r="O60" s="44">
        <v>0</v>
      </c>
      <c r="P60" s="44">
        <v>0</v>
      </c>
      <c r="Q60" s="44">
        <v>0</v>
      </c>
      <c r="R60" s="43" t="s">
        <v>347</v>
      </c>
      <c r="S60" s="45">
        <f t="shared" si="2"/>
        <v>44256</v>
      </c>
      <c r="T60" s="46">
        <f t="shared" si="3"/>
        <v>0.33333333333575865</v>
      </c>
      <c r="U60" s="43" t="s">
        <v>425</v>
      </c>
      <c r="V60" s="43" t="s">
        <v>210</v>
      </c>
      <c r="W60" s="43" t="s">
        <v>426</v>
      </c>
      <c r="X60" s="47">
        <f t="shared" si="4"/>
        <v>44255</v>
      </c>
      <c r="Y60" s="48">
        <f t="shared" si="5"/>
        <v>0.77625000000261934</v>
      </c>
    </row>
    <row r="61" spans="1:25" x14ac:dyDescent="0.25">
      <c r="A61" s="43" t="s">
        <v>427</v>
      </c>
      <c r="B61" s="43"/>
      <c r="C61" s="43" t="s">
        <v>200</v>
      </c>
      <c r="D61" s="43" t="s">
        <v>201</v>
      </c>
      <c r="E61" s="44">
        <v>10</v>
      </c>
      <c r="F61" s="43" t="s">
        <v>202</v>
      </c>
      <c r="G61" s="43" t="s">
        <v>203</v>
      </c>
      <c r="H61" s="43" t="s">
        <v>45</v>
      </c>
      <c r="I61" s="43" t="s">
        <v>205</v>
      </c>
      <c r="J61" s="43" t="s">
        <v>230</v>
      </c>
      <c r="K61" s="45">
        <f t="shared" si="0"/>
        <v>44255</v>
      </c>
      <c r="L61" s="46">
        <f t="shared" si="1"/>
        <v>0</v>
      </c>
      <c r="M61" s="43" t="s">
        <v>292</v>
      </c>
      <c r="N61" s="44">
        <v>10</v>
      </c>
      <c r="O61" s="44">
        <v>0</v>
      </c>
      <c r="P61" s="44">
        <v>0</v>
      </c>
      <c r="Q61" s="44">
        <v>0</v>
      </c>
      <c r="R61" s="43" t="s">
        <v>428</v>
      </c>
      <c r="S61" s="45">
        <f t="shared" si="2"/>
        <v>44255</v>
      </c>
      <c r="T61" s="46">
        <f t="shared" si="3"/>
        <v>0.86873842592467554</v>
      </c>
      <c r="U61" s="43" t="s">
        <v>341</v>
      </c>
      <c r="V61" s="43" t="s">
        <v>210</v>
      </c>
      <c r="W61" s="43" t="s">
        <v>429</v>
      </c>
      <c r="X61" s="47">
        <f t="shared" si="4"/>
        <v>44255</v>
      </c>
      <c r="Y61" s="48">
        <f t="shared" si="5"/>
        <v>0.77579861111007631</v>
      </c>
    </row>
    <row r="62" spans="1:25" x14ac:dyDescent="0.25">
      <c r="A62" s="43" t="s">
        <v>430</v>
      </c>
      <c r="B62" s="43"/>
      <c r="C62" s="43" t="s">
        <v>200</v>
      </c>
      <c r="D62" s="43" t="s">
        <v>273</v>
      </c>
      <c r="E62" s="44">
        <v>26</v>
      </c>
      <c r="F62" s="43" t="s">
        <v>202</v>
      </c>
      <c r="G62" s="43" t="s">
        <v>245</v>
      </c>
      <c r="H62" s="43" t="s">
        <v>431</v>
      </c>
      <c r="I62" s="43" t="s">
        <v>205</v>
      </c>
      <c r="J62" s="43" t="s">
        <v>206</v>
      </c>
      <c r="K62" s="45">
        <f t="shared" si="0"/>
        <v>44256</v>
      </c>
      <c r="L62" s="46">
        <f t="shared" si="1"/>
        <v>0</v>
      </c>
      <c r="M62" s="43" t="s">
        <v>222</v>
      </c>
      <c r="N62" s="44">
        <v>0</v>
      </c>
      <c r="O62" s="44">
        <v>0</v>
      </c>
      <c r="P62" s="44">
        <v>0</v>
      </c>
      <c r="Q62" s="44">
        <v>0</v>
      </c>
      <c r="R62" s="43" t="s">
        <v>432</v>
      </c>
      <c r="S62" s="45">
        <f t="shared" si="2"/>
        <v>44255</v>
      </c>
      <c r="T62" s="46">
        <f t="shared" si="3"/>
        <v>0.93041666666977108</v>
      </c>
      <c r="U62" s="43" t="s">
        <v>275</v>
      </c>
      <c r="V62" s="43" t="s">
        <v>210</v>
      </c>
      <c r="W62" s="43" t="s">
        <v>433</v>
      </c>
      <c r="X62" s="47">
        <f t="shared" si="4"/>
        <v>44255</v>
      </c>
      <c r="Y62" s="48">
        <f t="shared" si="5"/>
        <v>0.77520833333255723</v>
      </c>
    </row>
    <row r="63" spans="1:25" x14ac:dyDescent="0.25">
      <c r="A63" s="43" t="s">
        <v>434</v>
      </c>
      <c r="B63" s="43"/>
      <c r="C63" s="43" t="s">
        <v>328</v>
      </c>
      <c r="D63" s="43" t="s">
        <v>329</v>
      </c>
      <c r="E63" s="44">
        <v>10</v>
      </c>
      <c r="F63" s="43" t="s">
        <v>202</v>
      </c>
      <c r="G63" s="43" t="s">
        <v>203</v>
      </c>
      <c r="H63" s="43" t="s">
        <v>435</v>
      </c>
      <c r="I63" s="43" t="s">
        <v>205</v>
      </c>
      <c r="J63" s="43" t="s">
        <v>206</v>
      </c>
      <c r="K63" s="45">
        <f t="shared" si="0"/>
        <v>44256</v>
      </c>
      <c r="L63" s="46">
        <f t="shared" si="1"/>
        <v>0</v>
      </c>
      <c r="M63" s="43" t="s">
        <v>222</v>
      </c>
      <c r="N63" s="44">
        <v>10</v>
      </c>
      <c r="O63" s="44">
        <v>0</v>
      </c>
      <c r="P63" s="44">
        <v>0</v>
      </c>
      <c r="Q63" s="44">
        <v>0</v>
      </c>
      <c r="R63" s="43" t="s">
        <v>436</v>
      </c>
      <c r="S63" s="45">
        <f t="shared" si="2"/>
        <v>44260</v>
      </c>
      <c r="T63" s="46">
        <f t="shared" si="3"/>
        <v>0</v>
      </c>
      <c r="U63" s="43" t="s">
        <v>218</v>
      </c>
      <c r="V63" s="43" t="s">
        <v>210</v>
      </c>
      <c r="W63" s="43" t="s">
        <v>437</v>
      </c>
      <c r="X63" s="47">
        <f t="shared" si="4"/>
        <v>44255</v>
      </c>
      <c r="Y63" s="48">
        <f t="shared" si="5"/>
        <v>0.77238425926043419</v>
      </c>
    </row>
    <row r="64" spans="1:25" x14ac:dyDescent="0.25">
      <c r="A64" s="43" t="s">
        <v>438</v>
      </c>
      <c r="B64" s="43"/>
      <c r="C64" s="43" t="s">
        <v>200</v>
      </c>
      <c r="D64" s="43" t="s">
        <v>273</v>
      </c>
      <c r="E64" s="44">
        <v>15</v>
      </c>
      <c r="F64" s="43" t="s">
        <v>202</v>
      </c>
      <c r="G64" s="43" t="s">
        <v>245</v>
      </c>
      <c r="H64" s="43" t="s">
        <v>439</v>
      </c>
      <c r="I64" s="43" t="s">
        <v>205</v>
      </c>
      <c r="J64" s="43" t="s">
        <v>206</v>
      </c>
      <c r="K64" s="45">
        <f t="shared" si="0"/>
        <v>44256</v>
      </c>
      <c r="L64" s="46">
        <f t="shared" si="1"/>
        <v>0</v>
      </c>
      <c r="M64" s="43" t="s">
        <v>222</v>
      </c>
      <c r="N64" s="44">
        <v>15</v>
      </c>
      <c r="O64" s="44">
        <v>0</v>
      </c>
      <c r="P64" s="44">
        <v>0</v>
      </c>
      <c r="Q64" s="44">
        <v>0</v>
      </c>
      <c r="R64" s="43" t="s">
        <v>432</v>
      </c>
      <c r="S64" s="45">
        <f t="shared" si="2"/>
        <v>44255</v>
      </c>
      <c r="T64" s="46">
        <f t="shared" si="3"/>
        <v>0.93041666666977108</v>
      </c>
      <c r="U64" s="43" t="s">
        <v>275</v>
      </c>
      <c r="V64" s="43" t="s">
        <v>210</v>
      </c>
      <c r="W64" s="43" t="s">
        <v>440</v>
      </c>
      <c r="X64" s="47">
        <f t="shared" si="4"/>
        <v>44255</v>
      </c>
      <c r="Y64" s="48">
        <f t="shared" si="5"/>
        <v>0.77185185185226146</v>
      </c>
    </row>
    <row r="65" spans="1:25" x14ac:dyDescent="0.25">
      <c r="A65" s="43" t="s">
        <v>441</v>
      </c>
      <c r="B65" s="43"/>
      <c r="C65" s="43" t="s">
        <v>200</v>
      </c>
      <c r="D65" s="43" t="s">
        <v>201</v>
      </c>
      <c r="E65" s="44">
        <v>10</v>
      </c>
      <c r="F65" s="43" t="s">
        <v>202</v>
      </c>
      <c r="G65" s="43" t="s">
        <v>245</v>
      </c>
      <c r="H65" s="43" t="s">
        <v>359</v>
      </c>
      <c r="I65" s="43" t="s">
        <v>205</v>
      </c>
      <c r="J65" s="43" t="s">
        <v>206</v>
      </c>
      <c r="K65" s="45">
        <f t="shared" si="0"/>
        <v>44256</v>
      </c>
      <c r="L65" s="46">
        <f t="shared" si="1"/>
        <v>0</v>
      </c>
      <c r="M65" s="43" t="s">
        <v>207</v>
      </c>
      <c r="N65" s="44">
        <v>0</v>
      </c>
      <c r="O65" s="44">
        <v>0</v>
      </c>
      <c r="P65" s="44">
        <v>0</v>
      </c>
      <c r="Q65" s="44">
        <v>0</v>
      </c>
      <c r="R65" s="43" t="s">
        <v>360</v>
      </c>
      <c r="S65" s="45">
        <f t="shared" si="2"/>
        <v>44257</v>
      </c>
      <c r="T65" s="46">
        <f t="shared" si="3"/>
        <v>0.93916666666336823</v>
      </c>
      <c r="U65" s="43" t="s">
        <v>361</v>
      </c>
      <c r="V65" s="43" t="s">
        <v>210</v>
      </c>
      <c r="W65" s="43" t="s">
        <v>440</v>
      </c>
      <c r="X65" s="47">
        <f t="shared" si="4"/>
        <v>44255</v>
      </c>
      <c r="Y65" s="48">
        <f t="shared" si="5"/>
        <v>0.77185185185226146</v>
      </c>
    </row>
    <row r="66" spans="1:25" x14ac:dyDescent="0.25">
      <c r="A66" s="43" t="s">
        <v>434</v>
      </c>
      <c r="B66" s="43"/>
      <c r="C66" s="43" t="s">
        <v>200</v>
      </c>
      <c r="D66" s="43" t="s">
        <v>213</v>
      </c>
      <c r="E66" s="44">
        <v>10</v>
      </c>
      <c r="F66" s="43" t="s">
        <v>202</v>
      </c>
      <c r="G66" s="43" t="s">
        <v>214</v>
      </c>
      <c r="H66" s="43" t="s">
        <v>442</v>
      </c>
      <c r="I66" s="43" t="s">
        <v>205</v>
      </c>
      <c r="J66" s="43" t="s">
        <v>206</v>
      </c>
      <c r="K66" s="45">
        <f t="shared" si="0"/>
        <v>44256</v>
      </c>
      <c r="L66" s="46">
        <f t="shared" si="1"/>
        <v>0</v>
      </c>
      <c r="M66" s="43" t="s">
        <v>222</v>
      </c>
      <c r="N66" s="44">
        <v>10</v>
      </c>
      <c r="O66" s="44">
        <v>0</v>
      </c>
      <c r="P66" s="44">
        <v>0</v>
      </c>
      <c r="Q66" s="44">
        <v>0</v>
      </c>
      <c r="R66" s="43" t="s">
        <v>443</v>
      </c>
      <c r="S66" s="45">
        <f t="shared" si="2"/>
        <v>44255</v>
      </c>
      <c r="T66" s="46">
        <f t="shared" si="3"/>
        <v>0.85409722222539131</v>
      </c>
      <c r="U66" s="43" t="s">
        <v>218</v>
      </c>
      <c r="V66" s="43" t="s">
        <v>210</v>
      </c>
      <c r="W66" s="43" t="s">
        <v>444</v>
      </c>
      <c r="X66" s="47">
        <f t="shared" si="4"/>
        <v>44255</v>
      </c>
      <c r="Y66" s="48">
        <f t="shared" si="5"/>
        <v>0.77076388888963265</v>
      </c>
    </row>
    <row r="67" spans="1:25" x14ac:dyDescent="0.25">
      <c r="A67" s="43" t="s">
        <v>445</v>
      </c>
      <c r="B67" s="43"/>
      <c r="C67" s="43" t="s">
        <v>243</v>
      </c>
      <c r="D67" s="43" t="s">
        <v>259</v>
      </c>
      <c r="E67" s="44">
        <v>5</v>
      </c>
      <c r="F67" s="43" t="s">
        <v>202</v>
      </c>
      <c r="G67" s="43" t="s">
        <v>203</v>
      </c>
      <c r="H67" s="43" t="s">
        <v>251</v>
      </c>
      <c r="I67" s="43" t="s">
        <v>205</v>
      </c>
      <c r="J67" s="43" t="s">
        <v>230</v>
      </c>
      <c r="K67" s="45">
        <f t="shared" si="0"/>
        <v>44255</v>
      </c>
      <c r="L67" s="46">
        <f t="shared" si="1"/>
        <v>0</v>
      </c>
      <c r="M67" s="43" t="s">
        <v>231</v>
      </c>
      <c r="N67" s="44">
        <v>5</v>
      </c>
      <c r="O67" s="44">
        <v>0</v>
      </c>
      <c r="P67" s="44">
        <v>0</v>
      </c>
      <c r="Q67" s="44">
        <v>0</v>
      </c>
      <c r="R67" s="43" t="s">
        <v>446</v>
      </c>
      <c r="S67" s="45">
        <f t="shared" si="2"/>
        <v>44256</v>
      </c>
      <c r="T67" s="46">
        <f t="shared" si="3"/>
        <v>0.85258101851650281</v>
      </c>
      <c r="U67" s="43" t="s">
        <v>253</v>
      </c>
      <c r="V67" s="43" t="s">
        <v>210</v>
      </c>
      <c r="W67" s="43" t="s">
        <v>447</v>
      </c>
      <c r="X67" s="47">
        <f t="shared" si="4"/>
        <v>44255</v>
      </c>
      <c r="Y67" s="48">
        <f t="shared" si="5"/>
        <v>0.76729166666336823</v>
      </c>
    </row>
    <row r="68" spans="1:25" x14ac:dyDescent="0.25">
      <c r="A68" s="43" t="s">
        <v>448</v>
      </c>
      <c r="B68" s="43"/>
      <c r="C68" s="43" t="s">
        <v>200</v>
      </c>
      <c r="D68" s="43" t="s">
        <v>201</v>
      </c>
      <c r="E68" s="44">
        <v>5</v>
      </c>
      <c r="F68" s="43" t="s">
        <v>202</v>
      </c>
      <c r="G68" s="43" t="s">
        <v>203</v>
      </c>
      <c r="H68" s="43" t="s">
        <v>449</v>
      </c>
      <c r="I68" s="43" t="s">
        <v>205</v>
      </c>
      <c r="J68" s="43" t="s">
        <v>230</v>
      </c>
      <c r="K68" s="45">
        <f t="shared" si="0"/>
        <v>44255</v>
      </c>
      <c r="L68" s="46">
        <f t="shared" si="1"/>
        <v>0</v>
      </c>
      <c r="M68" s="43" t="s">
        <v>207</v>
      </c>
      <c r="N68" s="44">
        <v>5</v>
      </c>
      <c r="O68" s="44">
        <v>0</v>
      </c>
      <c r="P68" s="44">
        <v>0</v>
      </c>
      <c r="Q68" s="44">
        <v>0</v>
      </c>
      <c r="R68" s="43" t="s">
        <v>450</v>
      </c>
      <c r="S68" s="45">
        <f t="shared" si="2"/>
        <v>44256</v>
      </c>
      <c r="T68" s="46">
        <f t="shared" si="3"/>
        <v>0.45035879629722331</v>
      </c>
      <c r="U68" s="43" t="s">
        <v>257</v>
      </c>
      <c r="V68" s="43" t="s">
        <v>210</v>
      </c>
      <c r="W68" s="43" t="s">
        <v>451</v>
      </c>
      <c r="X68" s="47">
        <f t="shared" si="4"/>
        <v>44255</v>
      </c>
      <c r="Y68" s="48">
        <f t="shared" si="5"/>
        <v>0.76684027777810115</v>
      </c>
    </row>
    <row r="69" spans="1:25" x14ac:dyDescent="0.25">
      <c r="A69" s="43" t="s">
        <v>452</v>
      </c>
      <c r="B69" s="43"/>
      <c r="C69" s="43" t="s">
        <v>243</v>
      </c>
      <c r="D69" s="43" t="s">
        <v>259</v>
      </c>
      <c r="E69" s="44">
        <v>7.5</v>
      </c>
      <c r="F69" s="43" t="s">
        <v>202</v>
      </c>
      <c r="G69" s="43" t="s">
        <v>203</v>
      </c>
      <c r="H69" s="43" t="s">
        <v>453</v>
      </c>
      <c r="I69" s="43" t="s">
        <v>205</v>
      </c>
      <c r="J69" s="43" t="s">
        <v>206</v>
      </c>
      <c r="K69" s="45">
        <f t="shared" ref="K69:K103" si="6">INT(J69)</f>
        <v>44256</v>
      </c>
      <c r="L69" s="46">
        <f t="shared" ref="L69:L103" si="7">MOD(J69,1)</f>
        <v>0</v>
      </c>
      <c r="M69" s="43" t="s">
        <v>231</v>
      </c>
      <c r="N69" s="44">
        <v>0</v>
      </c>
      <c r="O69" s="44">
        <v>0</v>
      </c>
      <c r="P69" s="44">
        <v>0</v>
      </c>
      <c r="Q69" s="44">
        <v>0</v>
      </c>
      <c r="R69" s="43" t="s">
        <v>232</v>
      </c>
      <c r="S69" s="45">
        <f t="shared" ref="S69:S103" si="8">INT(R69)</f>
        <v>44256</v>
      </c>
      <c r="T69" s="46">
        <f t="shared" ref="T69:T103" si="9">R69-S69</f>
        <v>0.54166666666424135</v>
      </c>
      <c r="U69" s="43" t="s">
        <v>454</v>
      </c>
      <c r="V69" s="43" t="s">
        <v>210</v>
      </c>
      <c r="W69" s="43" t="s">
        <v>455</v>
      </c>
      <c r="X69" s="47">
        <f t="shared" ref="X69:X103" si="10">INT(W69)</f>
        <v>44255</v>
      </c>
      <c r="Y69" s="48">
        <f t="shared" ref="Y69:Y103" si="11">MOD(W69,1)</f>
        <v>0.76619212963123573</v>
      </c>
    </row>
    <row r="70" spans="1:25" x14ac:dyDescent="0.25">
      <c r="A70" s="43" t="s">
        <v>229</v>
      </c>
      <c r="B70" s="43"/>
      <c r="C70" s="43" t="s">
        <v>200</v>
      </c>
      <c r="D70" s="43" t="s">
        <v>201</v>
      </c>
      <c r="E70" s="44">
        <v>2.5</v>
      </c>
      <c r="F70" s="43" t="s">
        <v>202</v>
      </c>
      <c r="G70" s="43" t="s">
        <v>203</v>
      </c>
      <c r="H70" s="43" t="s">
        <v>456</v>
      </c>
      <c r="I70" s="43" t="s">
        <v>205</v>
      </c>
      <c r="J70" s="43" t="s">
        <v>230</v>
      </c>
      <c r="K70" s="45">
        <f t="shared" si="6"/>
        <v>44255</v>
      </c>
      <c r="L70" s="46">
        <f t="shared" si="7"/>
        <v>0</v>
      </c>
      <c r="M70" s="43" t="s">
        <v>207</v>
      </c>
      <c r="N70" s="44">
        <v>2.5</v>
      </c>
      <c r="O70" s="44">
        <v>0</v>
      </c>
      <c r="P70" s="44">
        <v>0</v>
      </c>
      <c r="Q70" s="44">
        <v>0</v>
      </c>
      <c r="R70" s="43" t="s">
        <v>457</v>
      </c>
      <c r="S70" s="45">
        <f t="shared" si="8"/>
        <v>44256</v>
      </c>
      <c r="T70" s="46">
        <f t="shared" si="9"/>
        <v>0.46237268518598285</v>
      </c>
      <c r="U70" s="43" t="s">
        <v>458</v>
      </c>
      <c r="V70" s="43" t="s">
        <v>210</v>
      </c>
      <c r="W70" s="43" t="s">
        <v>459</v>
      </c>
      <c r="X70" s="47">
        <f t="shared" si="10"/>
        <v>44255</v>
      </c>
      <c r="Y70" s="48">
        <f t="shared" si="11"/>
        <v>0.76590277777722804</v>
      </c>
    </row>
    <row r="71" spans="1:25" x14ac:dyDescent="0.25">
      <c r="A71" s="43" t="s">
        <v>460</v>
      </c>
      <c r="B71" s="43"/>
      <c r="C71" s="43" t="s">
        <v>200</v>
      </c>
      <c r="D71" s="43" t="s">
        <v>201</v>
      </c>
      <c r="E71" s="44">
        <v>10</v>
      </c>
      <c r="F71" s="43" t="s">
        <v>202</v>
      </c>
      <c r="G71" s="43" t="s">
        <v>203</v>
      </c>
      <c r="H71" s="43" t="s">
        <v>461</v>
      </c>
      <c r="I71" s="43" t="s">
        <v>205</v>
      </c>
      <c r="J71" s="43" t="s">
        <v>206</v>
      </c>
      <c r="K71" s="45">
        <f t="shared" si="6"/>
        <v>44256</v>
      </c>
      <c r="L71" s="46">
        <f t="shared" si="7"/>
        <v>0</v>
      </c>
      <c r="M71" s="43" t="s">
        <v>216</v>
      </c>
      <c r="N71" s="44">
        <v>0</v>
      </c>
      <c r="O71" s="44">
        <v>0</v>
      </c>
      <c r="P71" s="44">
        <v>0</v>
      </c>
      <c r="Q71" s="44">
        <v>0</v>
      </c>
      <c r="R71" s="43" t="s">
        <v>206</v>
      </c>
      <c r="S71" s="45">
        <f t="shared" si="8"/>
        <v>44256</v>
      </c>
      <c r="T71" s="46">
        <f t="shared" si="9"/>
        <v>0</v>
      </c>
      <c r="U71" s="43" t="s">
        <v>462</v>
      </c>
      <c r="V71" s="43" t="s">
        <v>210</v>
      </c>
      <c r="W71" s="43" t="s">
        <v>463</v>
      </c>
      <c r="X71" s="47">
        <f t="shared" si="10"/>
        <v>44255</v>
      </c>
      <c r="Y71" s="48">
        <f t="shared" si="11"/>
        <v>0.76554398148437031</v>
      </c>
    </row>
    <row r="72" spans="1:25" x14ac:dyDescent="0.25">
      <c r="A72" s="43" t="s">
        <v>460</v>
      </c>
      <c r="B72" s="43"/>
      <c r="C72" s="43" t="s">
        <v>200</v>
      </c>
      <c r="D72" s="43" t="s">
        <v>201</v>
      </c>
      <c r="E72" s="44">
        <v>10</v>
      </c>
      <c r="F72" s="43" t="s">
        <v>202</v>
      </c>
      <c r="G72" s="43" t="s">
        <v>203</v>
      </c>
      <c r="H72" s="43" t="s">
        <v>464</v>
      </c>
      <c r="I72" s="43" t="s">
        <v>205</v>
      </c>
      <c r="J72" s="43" t="s">
        <v>206</v>
      </c>
      <c r="K72" s="45">
        <f t="shared" si="6"/>
        <v>44256</v>
      </c>
      <c r="L72" s="46">
        <f t="shared" si="7"/>
        <v>0</v>
      </c>
      <c r="M72" s="43" t="s">
        <v>216</v>
      </c>
      <c r="N72" s="44">
        <v>0</v>
      </c>
      <c r="O72" s="44">
        <v>0</v>
      </c>
      <c r="P72" s="44">
        <v>0</v>
      </c>
      <c r="Q72" s="44">
        <v>0</v>
      </c>
      <c r="R72" s="43" t="s">
        <v>269</v>
      </c>
      <c r="S72" s="45">
        <f t="shared" si="8"/>
        <v>44256</v>
      </c>
      <c r="T72" s="46">
        <f t="shared" si="9"/>
        <v>0.16666666666424135</v>
      </c>
      <c r="U72" s="43" t="s">
        <v>462</v>
      </c>
      <c r="V72" s="43" t="s">
        <v>210</v>
      </c>
      <c r="W72" s="43" t="s">
        <v>465</v>
      </c>
      <c r="X72" s="47">
        <f t="shared" si="10"/>
        <v>44255</v>
      </c>
      <c r="Y72" s="48">
        <f t="shared" si="11"/>
        <v>0.76474537036847323</v>
      </c>
    </row>
    <row r="73" spans="1:25" x14ac:dyDescent="0.25">
      <c r="A73" s="43" t="s">
        <v>466</v>
      </c>
      <c r="B73" s="43"/>
      <c r="C73" s="43" t="s">
        <v>200</v>
      </c>
      <c r="D73" s="43" t="s">
        <v>201</v>
      </c>
      <c r="E73" s="44">
        <v>5</v>
      </c>
      <c r="F73" s="43" t="s">
        <v>202</v>
      </c>
      <c r="G73" s="43" t="s">
        <v>203</v>
      </c>
      <c r="H73" s="43" t="s">
        <v>467</v>
      </c>
      <c r="I73" s="43" t="s">
        <v>205</v>
      </c>
      <c r="J73" s="43" t="s">
        <v>230</v>
      </c>
      <c r="K73" s="45">
        <f t="shared" si="6"/>
        <v>44255</v>
      </c>
      <c r="L73" s="46">
        <f t="shared" si="7"/>
        <v>0</v>
      </c>
      <c r="M73" s="43" t="s">
        <v>207</v>
      </c>
      <c r="N73" s="44">
        <v>5</v>
      </c>
      <c r="O73" s="44">
        <v>0</v>
      </c>
      <c r="P73" s="44">
        <v>0</v>
      </c>
      <c r="Q73" s="44">
        <v>0</v>
      </c>
      <c r="R73" s="43" t="s">
        <v>347</v>
      </c>
      <c r="S73" s="45">
        <f t="shared" si="8"/>
        <v>44256</v>
      </c>
      <c r="T73" s="46">
        <f t="shared" si="9"/>
        <v>0.33333333333575865</v>
      </c>
      <c r="U73" s="43" t="s">
        <v>468</v>
      </c>
      <c r="V73" s="43" t="s">
        <v>210</v>
      </c>
      <c r="W73" s="43" t="s">
        <v>469</v>
      </c>
      <c r="X73" s="47">
        <f t="shared" si="10"/>
        <v>44255</v>
      </c>
      <c r="Y73" s="48">
        <f t="shared" si="11"/>
        <v>0.76255787037371192</v>
      </c>
    </row>
    <row r="74" spans="1:25" x14ac:dyDescent="0.25">
      <c r="A74" s="43" t="s">
        <v>470</v>
      </c>
      <c r="B74" s="43"/>
      <c r="C74" s="43" t="s">
        <v>265</v>
      </c>
      <c r="D74" s="43" t="s">
        <v>266</v>
      </c>
      <c r="E74" s="44">
        <v>6.25</v>
      </c>
      <c r="F74" s="43" t="s">
        <v>202</v>
      </c>
      <c r="G74" s="43" t="s">
        <v>203</v>
      </c>
      <c r="H74" s="43" t="s">
        <v>471</v>
      </c>
      <c r="I74" s="43" t="s">
        <v>205</v>
      </c>
      <c r="J74" s="43" t="s">
        <v>230</v>
      </c>
      <c r="K74" s="45">
        <f t="shared" si="6"/>
        <v>44255</v>
      </c>
      <c r="L74" s="46">
        <f t="shared" si="7"/>
        <v>0</v>
      </c>
      <c r="M74" s="43" t="s">
        <v>207</v>
      </c>
      <c r="N74" s="44">
        <v>0</v>
      </c>
      <c r="O74" s="44">
        <v>0</v>
      </c>
      <c r="P74" s="44">
        <v>0</v>
      </c>
      <c r="Q74" s="44">
        <v>0</v>
      </c>
      <c r="R74" s="43" t="s">
        <v>347</v>
      </c>
      <c r="S74" s="45">
        <f t="shared" si="8"/>
        <v>44256</v>
      </c>
      <c r="T74" s="46">
        <f t="shared" si="9"/>
        <v>0.33333333333575865</v>
      </c>
      <c r="U74" s="43" t="s">
        <v>472</v>
      </c>
      <c r="V74" s="43" t="s">
        <v>210</v>
      </c>
      <c r="W74" s="43" t="s">
        <v>473</v>
      </c>
      <c r="X74" s="47">
        <f t="shared" si="10"/>
        <v>44255</v>
      </c>
      <c r="Y74" s="48">
        <f t="shared" si="11"/>
        <v>0.76210648148116888</v>
      </c>
    </row>
    <row r="75" spans="1:25" x14ac:dyDescent="0.25">
      <c r="A75" s="43" t="s">
        <v>470</v>
      </c>
      <c r="B75" s="43"/>
      <c r="C75" s="43" t="s">
        <v>200</v>
      </c>
      <c r="D75" s="43" t="s">
        <v>201</v>
      </c>
      <c r="E75" s="44">
        <v>1.25</v>
      </c>
      <c r="F75" s="43" t="s">
        <v>202</v>
      </c>
      <c r="G75" s="43" t="s">
        <v>203</v>
      </c>
      <c r="H75" s="43" t="s">
        <v>471</v>
      </c>
      <c r="I75" s="43" t="s">
        <v>205</v>
      </c>
      <c r="J75" s="43" t="s">
        <v>230</v>
      </c>
      <c r="K75" s="45">
        <f t="shared" si="6"/>
        <v>44255</v>
      </c>
      <c r="L75" s="46">
        <f t="shared" si="7"/>
        <v>0</v>
      </c>
      <c r="M75" s="43" t="s">
        <v>207</v>
      </c>
      <c r="N75" s="44">
        <v>0</v>
      </c>
      <c r="O75" s="44">
        <v>0</v>
      </c>
      <c r="P75" s="44">
        <v>0</v>
      </c>
      <c r="Q75" s="44">
        <v>0</v>
      </c>
      <c r="R75" s="43" t="s">
        <v>347</v>
      </c>
      <c r="S75" s="45">
        <f t="shared" si="8"/>
        <v>44256</v>
      </c>
      <c r="T75" s="46">
        <f t="shared" si="9"/>
        <v>0.33333333333575865</v>
      </c>
      <c r="U75" s="43" t="s">
        <v>472</v>
      </c>
      <c r="V75" s="43" t="s">
        <v>210</v>
      </c>
      <c r="W75" s="43" t="s">
        <v>473</v>
      </c>
      <c r="X75" s="47">
        <f t="shared" si="10"/>
        <v>44255</v>
      </c>
      <c r="Y75" s="48">
        <f t="shared" si="11"/>
        <v>0.76210648148116888</v>
      </c>
    </row>
    <row r="76" spans="1:25" x14ac:dyDescent="0.25">
      <c r="A76" s="43" t="s">
        <v>474</v>
      </c>
      <c r="B76" s="43"/>
      <c r="C76" s="43" t="s">
        <v>265</v>
      </c>
      <c r="D76" s="43" t="s">
        <v>266</v>
      </c>
      <c r="E76" s="44">
        <v>3</v>
      </c>
      <c r="F76" s="43" t="s">
        <v>202</v>
      </c>
      <c r="G76" s="43" t="s">
        <v>203</v>
      </c>
      <c r="H76" s="43" t="s">
        <v>475</v>
      </c>
      <c r="I76" s="43" t="s">
        <v>205</v>
      </c>
      <c r="J76" s="43" t="s">
        <v>206</v>
      </c>
      <c r="K76" s="45">
        <f t="shared" si="6"/>
        <v>44256</v>
      </c>
      <c r="L76" s="46">
        <f t="shared" si="7"/>
        <v>0</v>
      </c>
      <c r="M76" s="43" t="s">
        <v>207</v>
      </c>
      <c r="N76" s="44">
        <v>3</v>
      </c>
      <c r="O76" s="44">
        <v>0</v>
      </c>
      <c r="P76" s="44">
        <v>0</v>
      </c>
      <c r="Q76" s="44">
        <v>0</v>
      </c>
      <c r="R76" s="43" t="s">
        <v>476</v>
      </c>
      <c r="S76" s="45">
        <f t="shared" si="8"/>
        <v>44256</v>
      </c>
      <c r="T76" s="46">
        <f t="shared" si="9"/>
        <v>0.46152777777751908</v>
      </c>
      <c r="U76" s="43" t="s">
        <v>257</v>
      </c>
      <c r="V76" s="43" t="s">
        <v>210</v>
      </c>
      <c r="W76" s="43" t="s">
        <v>477</v>
      </c>
      <c r="X76" s="47">
        <f t="shared" si="10"/>
        <v>44255</v>
      </c>
      <c r="Y76" s="48">
        <f t="shared" si="11"/>
        <v>0.76077546296437504</v>
      </c>
    </row>
    <row r="77" spans="1:25" x14ac:dyDescent="0.25">
      <c r="A77" s="43" t="s">
        <v>478</v>
      </c>
      <c r="B77" s="43"/>
      <c r="C77" s="43" t="s">
        <v>200</v>
      </c>
      <c r="D77" s="43" t="s">
        <v>201</v>
      </c>
      <c r="E77" s="44">
        <v>21</v>
      </c>
      <c r="F77" s="43" t="s">
        <v>202</v>
      </c>
      <c r="G77" s="43" t="s">
        <v>203</v>
      </c>
      <c r="H77" s="43" t="s">
        <v>479</v>
      </c>
      <c r="I77" s="43" t="s">
        <v>205</v>
      </c>
      <c r="J77" s="43" t="s">
        <v>230</v>
      </c>
      <c r="K77" s="45">
        <f t="shared" si="6"/>
        <v>44255</v>
      </c>
      <c r="L77" s="46">
        <f t="shared" si="7"/>
        <v>0</v>
      </c>
      <c r="M77" s="43" t="s">
        <v>292</v>
      </c>
      <c r="N77" s="44">
        <v>0</v>
      </c>
      <c r="O77" s="44">
        <v>0</v>
      </c>
      <c r="P77" s="44">
        <v>0</v>
      </c>
      <c r="Q77" s="44">
        <v>0</v>
      </c>
      <c r="R77" s="43" t="s">
        <v>480</v>
      </c>
      <c r="S77" s="45">
        <f t="shared" si="8"/>
        <v>44261</v>
      </c>
      <c r="T77" s="46">
        <f t="shared" si="9"/>
        <v>0</v>
      </c>
      <c r="U77" s="43" t="s">
        <v>294</v>
      </c>
      <c r="V77" s="43" t="s">
        <v>210</v>
      </c>
      <c r="W77" s="43" t="s">
        <v>481</v>
      </c>
      <c r="X77" s="47">
        <f t="shared" si="10"/>
        <v>44255</v>
      </c>
      <c r="Y77" s="48">
        <f t="shared" si="11"/>
        <v>0.76003472222510027</v>
      </c>
    </row>
    <row r="78" spans="1:25" x14ac:dyDescent="0.25">
      <c r="A78" s="43" t="s">
        <v>482</v>
      </c>
      <c r="B78" s="43"/>
      <c r="C78" s="43" t="s">
        <v>243</v>
      </c>
      <c r="D78" s="43" t="s">
        <v>244</v>
      </c>
      <c r="E78" s="44">
        <v>10</v>
      </c>
      <c r="F78" s="43" t="s">
        <v>202</v>
      </c>
      <c r="G78" s="43" t="s">
        <v>203</v>
      </c>
      <c r="H78" s="43" t="s">
        <v>483</v>
      </c>
      <c r="I78" s="43" t="s">
        <v>205</v>
      </c>
      <c r="J78" s="43" t="s">
        <v>230</v>
      </c>
      <c r="K78" s="45">
        <f t="shared" si="6"/>
        <v>44255</v>
      </c>
      <c r="L78" s="46">
        <f t="shared" si="7"/>
        <v>0</v>
      </c>
      <c r="M78" s="43" t="s">
        <v>207</v>
      </c>
      <c r="N78" s="44">
        <v>10</v>
      </c>
      <c r="O78" s="44">
        <v>0</v>
      </c>
      <c r="P78" s="44">
        <v>0</v>
      </c>
      <c r="Q78" s="44">
        <v>0</v>
      </c>
      <c r="R78" s="43" t="s">
        <v>484</v>
      </c>
      <c r="S78" s="45">
        <f t="shared" si="8"/>
        <v>44256</v>
      </c>
      <c r="T78" s="46">
        <f t="shared" si="9"/>
        <v>0.27500000000145519</v>
      </c>
      <c r="U78" s="43" t="s">
        <v>405</v>
      </c>
      <c r="V78" s="43" t="s">
        <v>210</v>
      </c>
      <c r="W78" s="43" t="s">
        <v>485</v>
      </c>
      <c r="X78" s="47">
        <f t="shared" si="10"/>
        <v>44255</v>
      </c>
      <c r="Y78" s="48">
        <f t="shared" si="11"/>
        <v>0.75994212963269092</v>
      </c>
    </row>
    <row r="79" spans="1:25" x14ac:dyDescent="0.25">
      <c r="A79" s="43" t="s">
        <v>478</v>
      </c>
      <c r="B79" s="43"/>
      <c r="C79" s="43" t="s">
        <v>200</v>
      </c>
      <c r="D79" s="43" t="s">
        <v>201</v>
      </c>
      <c r="E79" s="44">
        <v>21</v>
      </c>
      <c r="F79" s="43" t="s">
        <v>202</v>
      </c>
      <c r="G79" s="43" t="s">
        <v>203</v>
      </c>
      <c r="H79" s="43" t="s">
        <v>486</v>
      </c>
      <c r="I79" s="43" t="s">
        <v>205</v>
      </c>
      <c r="J79" s="43" t="s">
        <v>230</v>
      </c>
      <c r="K79" s="45">
        <f t="shared" si="6"/>
        <v>44255</v>
      </c>
      <c r="L79" s="46">
        <f t="shared" si="7"/>
        <v>0</v>
      </c>
      <c r="M79" s="43" t="s">
        <v>292</v>
      </c>
      <c r="N79" s="44">
        <v>0</v>
      </c>
      <c r="O79" s="44">
        <v>0</v>
      </c>
      <c r="P79" s="44">
        <v>0</v>
      </c>
      <c r="Q79" s="44">
        <v>0</v>
      </c>
      <c r="R79" s="43" t="s">
        <v>487</v>
      </c>
      <c r="S79" s="45">
        <f t="shared" si="8"/>
        <v>44256</v>
      </c>
      <c r="T79" s="46">
        <f t="shared" si="9"/>
        <v>0.16249999999854481</v>
      </c>
      <c r="U79" s="43" t="s">
        <v>294</v>
      </c>
      <c r="V79" s="43" t="s">
        <v>210</v>
      </c>
      <c r="W79" s="43" t="s">
        <v>488</v>
      </c>
      <c r="X79" s="47">
        <f t="shared" si="10"/>
        <v>44255</v>
      </c>
      <c r="Y79" s="48">
        <f t="shared" si="11"/>
        <v>0.75937500000145519</v>
      </c>
    </row>
    <row r="80" spans="1:25" x14ac:dyDescent="0.25">
      <c r="A80" s="43" t="s">
        <v>489</v>
      </c>
      <c r="B80" s="43"/>
      <c r="C80" s="43" t="s">
        <v>200</v>
      </c>
      <c r="D80" s="43" t="s">
        <v>201</v>
      </c>
      <c r="E80" s="44">
        <v>6.05</v>
      </c>
      <c r="F80" s="43" t="s">
        <v>202</v>
      </c>
      <c r="G80" s="43" t="s">
        <v>203</v>
      </c>
      <c r="H80" s="43" t="s">
        <v>490</v>
      </c>
      <c r="I80" s="43" t="s">
        <v>205</v>
      </c>
      <c r="J80" s="43" t="s">
        <v>230</v>
      </c>
      <c r="K80" s="45">
        <f t="shared" si="6"/>
        <v>44255</v>
      </c>
      <c r="L80" s="46">
        <f t="shared" si="7"/>
        <v>0</v>
      </c>
      <c r="M80" s="43" t="s">
        <v>292</v>
      </c>
      <c r="N80" s="44">
        <v>6.05</v>
      </c>
      <c r="O80" s="44">
        <v>0</v>
      </c>
      <c r="P80" s="44">
        <v>0</v>
      </c>
      <c r="Q80" s="44">
        <v>0</v>
      </c>
      <c r="R80" s="43" t="s">
        <v>387</v>
      </c>
      <c r="S80" s="45">
        <f t="shared" si="8"/>
        <v>44256</v>
      </c>
      <c r="T80" s="46">
        <f t="shared" si="9"/>
        <v>0.66666666666424135</v>
      </c>
      <c r="U80" s="43" t="s">
        <v>491</v>
      </c>
      <c r="V80" s="43" t="s">
        <v>210</v>
      </c>
      <c r="W80" s="43" t="s">
        <v>492</v>
      </c>
      <c r="X80" s="47">
        <f t="shared" si="10"/>
        <v>44255</v>
      </c>
      <c r="Y80" s="48">
        <f t="shared" si="11"/>
        <v>0.7589814814782585</v>
      </c>
    </row>
    <row r="81" spans="1:25" x14ac:dyDescent="0.25">
      <c r="A81" s="43" t="s">
        <v>493</v>
      </c>
      <c r="B81" s="43"/>
      <c r="C81" s="43" t="s">
        <v>200</v>
      </c>
      <c r="D81" s="43" t="s">
        <v>201</v>
      </c>
      <c r="E81" s="44">
        <v>12</v>
      </c>
      <c r="F81" s="43" t="s">
        <v>202</v>
      </c>
      <c r="G81" s="43" t="s">
        <v>203</v>
      </c>
      <c r="H81" s="43" t="s">
        <v>494</v>
      </c>
      <c r="I81" s="43" t="s">
        <v>205</v>
      </c>
      <c r="J81" s="43" t="s">
        <v>230</v>
      </c>
      <c r="K81" s="45">
        <f t="shared" si="6"/>
        <v>44255</v>
      </c>
      <c r="L81" s="46">
        <f t="shared" si="7"/>
        <v>0</v>
      </c>
      <c r="M81" s="43" t="s">
        <v>207</v>
      </c>
      <c r="N81" s="44">
        <v>0</v>
      </c>
      <c r="O81" s="44">
        <v>0</v>
      </c>
      <c r="P81" s="44">
        <v>0</v>
      </c>
      <c r="Q81" s="44">
        <v>0</v>
      </c>
      <c r="R81" s="43" t="s">
        <v>495</v>
      </c>
      <c r="S81" s="45">
        <f t="shared" si="8"/>
        <v>44255</v>
      </c>
      <c r="T81" s="46">
        <f t="shared" si="9"/>
        <v>0.9570833333345945</v>
      </c>
      <c r="U81" s="43" t="s">
        <v>294</v>
      </c>
      <c r="V81" s="43" t="s">
        <v>210</v>
      </c>
      <c r="W81" s="43" t="s">
        <v>496</v>
      </c>
      <c r="X81" s="47">
        <f t="shared" si="10"/>
        <v>44255</v>
      </c>
      <c r="Y81" s="48">
        <f t="shared" si="11"/>
        <v>0.75890046296262881</v>
      </c>
    </row>
    <row r="82" spans="1:25" x14ac:dyDescent="0.25">
      <c r="A82" s="43" t="s">
        <v>493</v>
      </c>
      <c r="B82" s="43"/>
      <c r="C82" s="43" t="s">
        <v>200</v>
      </c>
      <c r="D82" s="43" t="s">
        <v>201</v>
      </c>
      <c r="E82" s="44">
        <v>30</v>
      </c>
      <c r="F82" s="43" t="s">
        <v>202</v>
      </c>
      <c r="G82" s="43" t="s">
        <v>203</v>
      </c>
      <c r="H82" s="43" t="s">
        <v>494</v>
      </c>
      <c r="I82" s="43" t="s">
        <v>205</v>
      </c>
      <c r="J82" s="43" t="s">
        <v>230</v>
      </c>
      <c r="K82" s="45">
        <f t="shared" si="6"/>
        <v>44255</v>
      </c>
      <c r="L82" s="46">
        <f t="shared" si="7"/>
        <v>0</v>
      </c>
      <c r="M82" s="43" t="s">
        <v>207</v>
      </c>
      <c r="N82" s="44">
        <v>30</v>
      </c>
      <c r="O82" s="44">
        <v>0</v>
      </c>
      <c r="P82" s="44">
        <v>0</v>
      </c>
      <c r="Q82" s="44">
        <v>0</v>
      </c>
      <c r="R82" s="43" t="s">
        <v>495</v>
      </c>
      <c r="S82" s="45">
        <f t="shared" si="8"/>
        <v>44255</v>
      </c>
      <c r="T82" s="46">
        <f t="shared" si="9"/>
        <v>0.9570833333345945</v>
      </c>
      <c r="U82" s="43" t="s">
        <v>294</v>
      </c>
      <c r="V82" s="43" t="s">
        <v>210</v>
      </c>
      <c r="W82" s="43" t="s">
        <v>497</v>
      </c>
      <c r="X82" s="47">
        <f t="shared" si="10"/>
        <v>44255</v>
      </c>
      <c r="Y82" s="48">
        <f t="shared" si="11"/>
        <v>0.75819444444641704</v>
      </c>
    </row>
    <row r="83" spans="1:25" x14ac:dyDescent="0.25">
      <c r="A83" s="43" t="s">
        <v>300</v>
      </c>
      <c r="B83" s="43"/>
      <c r="C83" s="43" t="s">
        <v>200</v>
      </c>
      <c r="D83" s="43" t="s">
        <v>201</v>
      </c>
      <c r="E83" s="44">
        <v>10</v>
      </c>
      <c r="F83" s="43" t="s">
        <v>202</v>
      </c>
      <c r="G83" s="43" t="s">
        <v>203</v>
      </c>
      <c r="H83" s="43" t="s">
        <v>301</v>
      </c>
      <c r="I83" s="43" t="s">
        <v>205</v>
      </c>
      <c r="J83" s="43" t="s">
        <v>206</v>
      </c>
      <c r="K83" s="45">
        <f t="shared" si="6"/>
        <v>44256</v>
      </c>
      <c r="L83" s="46">
        <f t="shared" si="7"/>
        <v>0</v>
      </c>
      <c r="M83" s="43" t="s">
        <v>222</v>
      </c>
      <c r="N83" s="44">
        <v>10</v>
      </c>
      <c r="O83" s="44">
        <v>0</v>
      </c>
      <c r="P83" s="44">
        <v>0</v>
      </c>
      <c r="Q83" s="44">
        <v>0</v>
      </c>
      <c r="R83" s="43" t="s">
        <v>374</v>
      </c>
      <c r="S83" s="45">
        <f t="shared" si="8"/>
        <v>44256</v>
      </c>
      <c r="T83" s="46">
        <f t="shared" si="9"/>
        <v>4.1666666664241347E-2</v>
      </c>
      <c r="U83" s="43" t="s">
        <v>257</v>
      </c>
      <c r="V83" s="43" t="s">
        <v>210</v>
      </c>
      <c r="W83" s="43" t="s">
        <v>498</v>
      </c>
      <c r="X83" s="47">
        <f t="shared" si="10"/>
        <v>44255</v>
      </c>
      <c r="Y83" s="48">
        <f t="shared" si="11"/>
        <v>0.75740740740729962</v>
      </c>
    </row>
    <row r="84" spans="1:25" x14ac:dyDescent="0.25">
      <c r="A84" s="43" t="s">
        <v>499</v>
      </c>
      <c r="B84" s="43"/>
      <c r="C84" s="43" t="s">
        <v>200</v>
      </c>
      <c r="D84" s="43" t="s">
        <v>201</v>
      </c>
      <c r="E84" s="44">
        <v>3.5</v>
      </c>
      <c r="F84" s="43" t="s">
        <v>202</v>
      </c>
      <c r="G84" s="43" t="s">
        <v>203</v>
      </c>
      <c r="H84" s="43" t="s">
        <v>500</v>
      </c>
      <c r="I84" s="43" t="s">
        <v>205</v>
      </c>
      <c r="J84" s="43" t="s">
        <v>230</v>
      </c>
      <c r="K84" s="45">
        <f t="shared" si="6"/>
        <v>44255</v>
      </c>
      <c r="L84" s="46">
        <f t="shared" si="7"/>
        <v>0</v>
      </c>
      <c r="M84" s="43" t="s">
        <v>207</v>
      </c>
      <c r="N84" s="44">
        <v>0</v>
      </c>
      <c r="O84" s="44">
        <v>0</v>
      </c>
      <c r="P84" s="44">
        <v>0</v>
      </c>
      <c r="Q84" s="44">
        <v>0</v>
      </c>
      <c r="R84" s="43" t="s">
        <v>501</v>
      </c>
      <c r="S84" s="45">
        <f t="shared" si="8"/>
        <v>44256</v>
      </c>
      <c r="T84" s="46">
        <f t="shared" si="9"/>
        <v>0.46064814814599231</v>
      </c>
      <c r="U84" s="43" t="s">
        <v>325</v>
      </c>
      <c r="V84" s="43" t="s">
        <v>210</v>
      </c>
      <c r="W84" s="43" t="s">
        <v>502</v>
      </c>
      <c r="X84" s="47">
        <f t="shared" si="10"/>
        <v>44255</v>
      </c>
      <c r="Y84" s="48">
        <f t="shared" si="11"/>
        <v>0.75701388889137888</v>
      </c>
    </row>
    <row r="85" spans="1:25" x14ac:dyDescent="0.25">
      <c r="A85" s="43" t="s">
        <v>503</v>
      </c>
      <c r="B85" s="43"/>
      <c r="C85" s="43" t="s">
        <v>243</v>
      </c>
      <c r="D85" s="43" t="s">
        <v>259</v>
      </c>
      <c r="E85" s="44">
        <v>3.5</v>
      </c>
      <c r="F85" s="43" t="s">
        <v>202</v>
      </c>
      <c r="G85" s="43" t="s">
        <v>203</v>
      </c>
      <c r="H85" s="43" t="s">
        <v>268</v>
      </c>
      <c r="I85" s="43" t="s">
        <v>205</v>
      </c>
      <c r="J85" s="43" t="s">
        <v>206</v>
      </c>
      <c r="K85" s="45">
        <f t="shared" si="6"/>
        <v>44256</v>
      </c>
      <c r="L85" s="46">
        <f t="shared" si="7"/>
        <v>0</v>
      </c>
      <c r="M85" s="43" t="s">
        <v>207</v>
      </c>
      <c r="N85" s="44">
        <v>3.5</v>
      </c>
      <c r="O85" s="44">
        <v>0</v>
      </c>
      <c r="P85" s="44">
        <v>0</v>
      </c>
      <c r="Q85" s="44">
        <v>0</v>
      </c>
      <c r="R85" s="43" t="s">
        <v>347</v>
      </c>
      <c r="S85" s="45">
        <f t="shared" si="8"/>
        <v>44256</v>
      </c>
      <c r="T85" s="46">
        <f t="shared" si="9"/>
        <v>0.33333333333575865</v>
      </c>
      <c r="U85" s="43" t="s">
        <v>425</v>
      </c>
      <c r="V85" s="43" t="s">
        <v>210</v>
      </c>
      <c r="W85" s="43" t="s">
        <v>504</v>
      </c>
      <c r="X85" s="47">
        <f t="shared" si="10"/>
        <v>44255</v>
      </c>
      <c r="Y85" s="48">
        <f t="shared" si="11"/>
        <v>0.75659722222189885</v>
      </c>
    </row>
    <row r="86" spans="1:25" x14ac:dyDescent="0.25">
      <c r="A86" s="43" t="s">
        <v>470</v>
      </c>
      <c r="B86" s="43"/>
      <c r="C86" s="43" t="s">
        <v>200</v>
      </c>
      <c r="D86" s="43" t="s">
        <v>201</v>
      </c>
      <c r="E86" s="44">
        <v>5</v>
      </c>
      <c r="F86" s="43" t="s">
        <v>202</v>
      </c>
      <c r="G86" s="43" t="s">
        <v>203</v>
      </c>
      <c r="H86" s="43" t="s">
        <v>505</v>
      </c>
      <c r="I86" s="43" t="s">
        <v>205</v>
      </c>
      <c r="J86" s="43" t="s">
        <v>230</v>
      </c>
      <c r="K86" s="45">
        <f t="shared" si="6"/>
        <v>44255</v>
      </c>
      <c r="L86" s="46">
        <f t="shared" si="7"/>
        <v>0</v>
      </c>
      <c r="M86" s="43" t="s">
        <v>207</v>
      </c>
      <c r="N86" s="44">
        <v>5</v>
      </c>
      <c r="O86" s="44">
        <v>0</v>
      </c>
      <c r="P86" s="44">
        <v>0</v>
      </c>
      <c r="Q86" s="44">
        <v>0</v>
      </c>
      <c r="R86" s="43" t="s">
        <v>347</v>
      </c>
      <c r="S86" s="45">
        <f t="shared" si="8"/>
        <v>44256</v>
      </c>
      <c r="T86" s="46">
        <f t="shared" si="9"/>
        <v>0.33333333333575865</v>
      </c>
      <c r="U86" s="43" t="s">
        <v>506</v>
      </c>
      <c r="V86" s="43" t="s">
        <v>210</v>
      </c>
      <c r="W86" s="43" t="s">
        <v>507</v>
      </c>
      <c r="X86" s="47">
        <f t="shared" si="10"/>
        <v>44255</v>
      </c>
      <c r="Y86" s="48">
        <f t="shared" si="11"/>
        <v>0.75641203703708015</v>
      </c>
    </row>
    <row r="87" spans="1:25" x14ac:dyDescent="0.25">
      <c r="A87" s="43" t="s">
        <v>354</v>
      </c>
      <c r="B87" s="43"/>
      <c r="C87" s="43" t="s">
        <v>200</v>
      </c>
      <c r="D87" s="43" t="s">
        <v>201</v>
      </c>
      <c r="E87" s="44">
        <v>5</v>
      </c>
      <c r="F87" s="43" t="s">
        <v>202</v>
      </c>
      <c r="G87" s="43" t="s">
        <v>203</v>
      </c>
      <c r="H87" s="43" t="s">
        <v>508</v>
      </c>
      <c r="I87" s="43" t="s">
        <v>205</v>
      </c>
      <c r="J87" s="43" t="s">
        <v>206</v>
      </c>
      <c r="K87" s="45">
        <f t="shared" si="6"/>
        <v>44256</v>
      </c>
      <c r="L87" s="46">
        <f t="shared" si="7"/>
        <v>0</v>
      </c>
      <c r="M87" s="43" t="s">
        <v>216</v>
      </c>
      <c r="N87" s="44">
        <v>5</v>
      </c>
      <c r="O87" s="44">
        <v>0</v>
      </c>
      <c r="P87" s="44">
        <v>0</v>
      </c>
      <c r="Q87" s="44">
        <v>0</v>
      </c>
      <c r="R87" s="43" t="s">
        <v>269</v>
      </c>
      <c r="S87" s="45">
        <f t="shared" si="8"/>
        <v>44256</v>
      </c>
      <c r="T87" s="46">
        <f t="shared" si="9"/>
        <v>0.16666666666424135</v>
      </c>
      <c r="U87" s="43" t="s">
        <v>356</v>
      </c>
      <c r="V87" s="43" t="s">
        <v>210</v>
      </c>
      <c r="W87" s="43" t="s">
        <v>509</v>
      </c>
      <c r="X87" s="47">
        <f t="shared" si="10"/>
        <v>44255</v>
      </c>
      <c r="Y87" s="48">
        <f t="shared" si="11"/>
        <v>0.75571759259037208</v>
      </c>
    </row>
    <row r="88" spans="1:25" x14ac:dyDescent="0.25">
      <c r="A88" s="43" t="s">
        <v>354</v>
      </c>
      <c r="B88" s="43"/>
      <c r="C88" s="43" t="s">
        <v>243</v>
      </c>
      <c r="D88" s="43" t="s">
        <v>259</v>
      </c>
      <c r="E88" s="44">
        <v>5</v>
      </c>
      <c r="F88" s="43" t="s">
        <v>202</v>
      </c>
      <c r="G88" s="43" t="s">
        <v>203</v>
      </c>
      <c r="H88" s="43" t="s">
        <v>508</v>
      </c>
      <c r="I88" s="43" t="s">
        <v>205</v>
      </c>
      <c r="J88" s="43" t="s">
        <v>206</v>
      </c>
      <c r="K88" s="45">
        <f t="shared" si="6"/>
        <v>44256</v>
      </c>
      <c r="L88" s="46">
        <f t="shared" si="7"/>
        <v>0</v>
      </c>
      <c r="M88" s="43" t="s">
        <v>216</v>
      </c>
      <c r="N88" s="44">
        <v>5</v>
      </c>
      <c r="O88" s="44">
        <v>0</v>
      </c>
      <c r="P88" s="44">
        <v>0</v>
      </c>
      <c r="Q88" s="44">
        <v>0</v>
      </c>
      <c r="R88" s="43" t="s">
        <v>269</v>
      </c>
      <c r="S88" s="45">
        <f t="shared" si="8"/>
        <v>44256</v>
      </c>
      <c r="T88" s="46">
        <f t="shared" si="9"/>
        <v>0.16666666666424135</v>
      </c>
      <c r="U88" s="43" t="s">
        <v>356</v>
      </c>
      <c r="V88" s="43" t="s">
        <v>210</v>
      </c>
      <c r="W88" s="43" t="s">
        <v>509</v>
      </c>
      <c r="X88" s="47">
        <f t="shared" si="10"/>
        <v>44255</v>
      </c>
      <c r="Y88" s="48">
        <f t="shared" si="11"/>
        <v>0.75571759259037208</v>
      </c>
    </row>
    <row r="89" spans="1:25" x14ac:dyDescent="0.25">
      <c r="A89" s="43" t="s">
        <v>427</v>
      </c>
      <c r="B89" s="43"/>
      <c r="C89" s="43" t="s">
        <v>200</v>
      </c>
      <c r="D89" s="43" t="s">
        <v>201</v>
      </c>
      <c r="E89" s="44">
        <v>2.5</v>
      </c>
      <c r="F89" s="43" t="s">
        <v>202</v>
      </c>
      <c r="G89" s="43" t="s">
        <v>510</v>
      </c>
      <c r="H89" s="43" t="s">
        <v>45</v>
      </c>
      <c r="I89" s="43" t="s">
        <v>205</v>
      </c>
      <c r="J89" s="43" t="s">
        <v>230</v>
      </c>
      <c r="K89" s="45">
        <f t="shared" si="6"/>
        <v>44255</v>
      </c>
      <c r="L89" s="46">
        <f t="shared" si="7"/>
        <v>0</v>
      </c>
      <c r="M89" s="43" t="s">
        <v>292</v>
      </c>
      <c r="N89" s="44">
        <v>2.5</v>
      </c>
      <c r="O89" s="44">
        <v>0</v>
      </c>
      <c r="P89" s="44">
        <v>0</v>
      </c>
      <c r="Q89" s="44">
        <v>0</v>
      </c>
      <c r="R89" s="43" t="s">
        <v>511</v>
      </c>
      <c r="S89" s="45">
        <f t="shared" si="8"/>
        <v>44255</v>
      </c>
      <c r="T89" s="46">
        <f t="shared" si="9"/>
        <v>0.84059027778130258</v>
      </c>
      <c r="U89" s="43" t="s">
        <v>341</v>
      </c>
      <c r="V89" s="43" t="s">
        <v>210</v>
      </c>
      <c r="W89" s="43" t="s">
        <v>512</v>
      </c>
      <c r="X89" s="47">
        <f t="shared" si="10"/>
        <v>44255</v>
      </c>
      <c r="Y89" s="48">
        <f t="shared" si="11"/>
        <v>0.75458333333517658</v>
      </c>
    </row>
    <row r="90" spans="1:25" x14ac:dyDescent="0.25">
      <c r="A90" s="43" t="s">
        <v>448</v>
      </c>
      <c r="B90" s="43"/>
      <c r="C90" s="43" t="s">
        <v>200</v>
      </c>
      <c r="D90" s="43" t="s">
        <v>201</v>
      </c>
      <c r="E90" s="44">
        <v>10</v>
      </c>
      <c r="F90" s="43" t="s">
        <v>202</v>
      </c>
      <c r="G90" s="43" t="s">
        <v>203</v>
      </c>
      <c r="H90" s="43" t="s">
        <v>456</v>
      </c>
      <c r="I90" s="43" t="s">
        <v>205</v>
      </c>
      <c r="J90" s="43" t="s">
        <v>206</v>
      </c>
      <c r="K90" s="45">
        <f t="shared" si="6"/>
        <v>44256</v>
      </c>
      <c r="L90" s="46">
        <f t="shared" si="7"/>
        <v>0</v>
      </c>
      <c r="M90" s="43" t="s">
        <v>222</v>
      </c>
      <c r="N90" s="44">
        <v>10</v>
      </c>
      <c r="O90" s="44">
        <v>0</v>
      </c>
      <c r="P90" s="44">
        <v>0</v>
      </c>
      <c r="Q90" s="44">
        <v>0</v>
      </c>
      <c r="R90" s="43" t="s">
        <v>374</v>
      </c>
      <c r="S90" s="45">
        <f t="shared" si="8"/>
        <v>44256</v>
      </c>
      <c r="T90" s="46">
        <f t="shared" si="9"/>
        <v>4.1666666664241347E-2</v>
      </c>
      <c r="U90" s="43" t="s">
        <v>458</v>
      </c>
      <c r="V90" s="43" t="s">
        <v>210</v>
      </c>
      <c r="W90" s="43" t="s">
        <v>513</v>
      </c>
      <c r="X90" s="47">
        <f t="shared" si="10"/>
        <v>44255</v>
      </c>
      <c r="Y90" s="48">
        <f t="shared" si="11"/>
        <v>0.75430555555794854</v>
      </c>
    </row>
    <row r="91" spans="1:25" x14ac:dyDescent="0.25">
      <c r="A91" s="43" t="s">
        <v>427</v>
      </c>
      <c r="B91" s="43"/>
      <c r="C91" s="43" t="s">
        <v>200</v>
      </c>
      <c r="D91" s="43" t="s">
        <v>201</v>
      </c>
      <c r="E91" s="44">
        <v>7.5</v>
      </c>
      <c r="F91" s="43" t="s">
        <v>202</v>
      </c>
      <c r="G91" s="43" t="s">
        <v>203</v>
      </c>
      <c r="H91" s="43" t="s">
        <v>514</v>
      </c>
      <c r="I91" s="43" t="s">
        <v>205</v>
      </c>
      <c r="J91" s="43" t="s">
        <v>230</v>
      </c>
      <c r="K91" s="45">
        <f t="shared" si="6"/>
        <v>44255</v>
      </c>
      <c r="L91" s="46">
        <f t="shared" si="7"/>
        <v>0</v>
      </c>
      <c r="M91" s="43" t="s">
        <v>292</v>
      </c>
      <c r="N91" s="44">
        <v>7.5</v>
      </c>
      <c r="O91" s="44">
        <v>0</v>
      </c>
      <c r="P91" s="44">
        <v>0</v>
      </c>
      <c r="Q91" s="44">
        <v>0</v>
      </c>
      <c r="R91" s="43" t="s">
        <v>515</v>
      </c>
      <c r="S91" s="45">
        <f t="shared" si="8"/>
        <v>44255</v>
      </c>
      <c r="T91" s="46">
        <f t="shared" si="9"/>
        <v>0.79895833333284827</v>
      </c>
      <c r="U91" s="43" t="s">
        <v>341</v>
      </c>
      <c r="V91" s="43" t="s">
        <v>210</v>
      </c>
      <c r="W91" s="43" t="s">
        <v>516</v>
      </c>
      <c r="X91" s="47">
        <f t="shared" si="10"/>
        <v>44255</v>
      </c>
      <c r="Y91" s="48">
        <f t="shared" si="11"/>
        <v>0.75408564815006685</v>
      </c>
    </row>
    <row r="92" spans="1:25" x14ac:dyDescent="0.25">
      <c r="A92" s="43" t="s">
        <v>427</v>
      </c>
      <c r="B92" s="43"/>
      <c r="C92" s="43" t="s">
        <v>200</v>
      </c>
      <c r="D92" s="43" t="s">
        <v>201</v>
      </c>
      <c r="E92" s="44">
        <v>10</v>
      </c>
      <c r="F92" s="43" t="s">
        <v>202</v>
      </c>
      <c r="G92" s="43" t="s">
        <v>203</v>
      </c>
      <c r="H92" s="43" t="s">
        <v>45</v>
      </c>
      <c r="I92" s="43" t="s">
        <v>205</v>
      </c>
      <c r="J92" s="43" t="s">
        <v>230</v>
      </c>
      <c r="K92" s="45">
        <f t="shared" si="6"/>
        <v>44255</v>
      </c>
      <c r="L92" s="46">
        <f t="shared" si="7"/>
        <v>0</v>
      </c>
      <c r="M92" s="43" t="s">
        <v>292</v>
      </c>
      <c r="N92" s="44">
        <v>10</v>
      </c>
      <c r="O92" s="44">
        <v>0</v>
      </c>
      <c r="P92" s="44">
        <v>0</v>
      </c>
      <c r="Q92" s="44">
        <v>0</v>
      </c>
      <c r="R92" s="43" t="s">
        <v>517</v>
      </c>
      <c r="S92" s="45">
        <f t="shared" si="8"/>
        <v>44255</v>
      </c>
      <c r="T92" s="46">
        <f t="shared" si="9"/>
        <v>0.84064814815064892</v>
      </c>
      <c r="U92" s="43" t="s">
        <v>341</v>
      </c>
      <c r="V92" s="43" t="s">
        <v>210</v>
      </c>
      <c r="W92" s="43" t="s">
        <v>518</v>
      </c>
      <c r="X92" s="47">
        <f t="shared" si="10"/>
        <v>44255</v>
      </c>
      <c r="Y92" s="48">
        <f t="shared" si="11"/>
        <v>0.7537847222192795</v>
      </c>
    </row>
    <row r="93" spans="1:25" x14ac:dyDescent="0.25">
      <c r="A93" s="43" t="s">
        <v>519</v>
      </c>
      <c r="B93" s="43"/>
      <c r="C93" s="43" t="s">
        <v>200</v>
      </c>
      <c r="D93" s="43" t="s">
        <v>201</v>
      </c>
      <c r="E93" s="44">
        <v>13.5</v>
      </c>
      <c r="F93" s="43" t="s">
        <v>202</v>
      </c>
      <c r="G93" s="43" t="s">
        <v>203</v>
      </c>
      <c r="H93" s="43" t="s">
        <v>520</v>
      </c>
      <c r="I93" s="43" t="s">
        <v>205</v>
      </c>
      <c r="J93" s="43" t="s">
        <v>230</v>
      </c>
      <c r="K93" s="45">
        <f t="shared" si="6"/>
        <v>44255</v>
      </c>
      <c r="L93" s="46">
        <f t="shared" si="7"/>
        <v>0</v>
      </c>
      <c r="M93" s="43" t="s">
        <v>231</v>
      </c>
      <c r="N93" s="44">
        <v>13.5</v>
      </c>
      <c r="O93" s="44">
        <v>0</v>
      </c>
      <c r="P93" s="44">
        <v>0</v>
      </c>
      <c r="Q93" s="44">
        <v>0</v>
      </c>
      <c r="R93" s="43" t="s">
        <v>230</v>
      </c>
      <c r="S93" s="45">
        <f t="shared" si="8"/>
        <v>44255</v>
      </c>
      <c r="T93" s="46">
        <f t="shared" si="9"/>
        <v>0</v>
      </c>
      <c r="U93" s="43" t="s">
        <v>521</v>
      </c>
      <c r="V93" s="43" t="s">
        <v>210</v>
      </c>
      <c r="W93" s="43" t="s">
        <v>522</v>
      </c>
      <c r="X93" s="47">
        <f t="shared" si="10"/>
        <v>44255</v>
      </c>
      <c r="Y93" s="48">
        <f t="shared" si="11"/>
        <v>0.75329861111094942</v>
      </c>
    </row>
    <row r="94" spans="1:25" x14ac:dyDescent="0.25">
      <c r="A94" s="43" t="s">
        <v>523</v>
      </c>
      <c r="B94" s="43"/>
      <c r="C94" s="43" t="s">
        <v>243</v>
      </c>
      <c r="D94" s="43" t="s">
        <v>259</v>
      </c>
      <c r="E94" s="44">
        <v>5</v>
      </c>
      <c r="F94" s="43" t="s">
        <v>202</v>
      </c>
      <c r="G94" s="43" t="s">
        <v>203</v>
      </c>
      <c r="H94" s="43" t="s">
        <v>524</v>
      </c>
      <c r="I94" s="43" t="s">
        <v>205</v>
      </c>
      <c r="J94" s="43" t="s">
        <v>206</v>
      </c>
      <c r="K94" s="45">
        <f t="shared" si="6"/>
        <v>44256</v>
      </c>
      <c r="L94" s="46">
        <f t="shared" si="7"/>
        <v>0</v>
      </c>
      <c r="M94" s="43" t="s">
        <v>222</v>
      </c>
      <c r="N94" s="44">
        <v>5</v>
      </c>
      <c r="O94" s="44">
        <v>0</v>
      </c>
      <c r="P94" s="44">
        <v>0</v>
      </c>
      <c r="Q94" s="44">
        <v>0</v>
      </c>
      <c r="R94" s="43" t="s">
        <v>374</v>
      </c>
      <c r="S94" s="45">
        <f t="shared" si="8"/>
        <v>44256</v>
      </c>
      <c r="T94" s="46">
        <f t="shared" si="9"/>
        <v>4.1666666664241347E-2</v>
      </c>
      <c r="U94" s="43" t="s">
        <v>525</v>
      </c>
      <c r="V94" s="43" t="s">
        <v>210</v>
      </c>
      <c r="W94" s="43" t="s">
        <v>526</v>
      </c>
      <c r="X94" s="47">
        <f t="shared" si="10"/>
        <v>44255</v>
      </c>
      <c r="Y94" s="48">
        <f t="shared" si="11"/>
        <v>0.75031250000029104</v>
      </c>
    </row>
    <row r="95" spans="1:25" x14ac:dyDescent="0.25">
      <c r="A95" s="43" t="s">
        <v>523</v>
      </c>
      <c r="B95" s="43"/>
      <c r="C95" s="43" t="s">
        <v>200</v>
      </c>
      <c r="D95" s="43" t="s">
        <v>201</v>
      </c>
      <c r="E95" s="44">
        <v>5</v>
      </c>
      <c r="F95" s="43" t="s">
        <v>202</v>
      </c>
      <c r="G95" s="43" t="s">
        <v>203</v>
      </c>
      <c r="H95" s="43" t="s">
        <v>524</v>
      </c>
      <c r="I95" s="43" t="s">
        <v>205</v>
      </c>
      <c r="J95" s="43" t="s">
        <v>206</v>
      </c>
      <c r="K95" s="45">
        <f t="shared" si="6"/>
        <v>44256</v>
      </c>
      <c r="L95" s="46">
        <f t="shared" si="7"/>
        <v>0</v>
      </c>
      <c r="M95" s="43" t="s">
        <v>222</v>
      </c>
      <c r="N95" s="44">
        <v>5</v>
      </c>
      <c r="O95" s="44">
        <v>0</v>
      </c>
      <c r="P95" s="44">
        <v>0</v>
      </c>
      <c r="Q95" s="44">
        <v>0</v>
      </c>
      <c r="R95" s="43" t="s">
        <v>374</v>
      </c>
      <c r="S95" s="45">
        <f t="shared" si="8"/>
        <v>44256</v>
      </c>
      <c r="T95" s="46">
        <f t="shared" si="9"/>
        <v>4.1666666664241347E-2</v>
      </c>
      <c r="U95" s="43" t="s">
        <v>525</v>
      </c>
      <c r="V95" s="43" t="s">
        <v>210</v>
      </c>
      <c r="W95" s="43" t="s">
        <v>526</v>
      </c>
      <c r="X95" s="47">
        <f t="shared" si="10"/>
        <v>44255</v>
      </c>
      <c r="Y95" s="48">
        <f t="shared" si="11"/>
        <v>0.75031250000029104</v>
      </c>
    </row>
    <row r="96" spans="1:25" x14ac:dyDescent="0.25">
      <c r="A96" s="43" t="s">
        <v>229</v>
      </c>
      <c r="B96" s="43"/>
      <c r="C96" s="43" t="s">
        <v>200</v>
      </c>
      <c r="D96" s="43" t="s">
        <v>201</v>
      </c>
      <c r="E96" s="44">
        <v>2.5</v>
      </c>
      <c r="F96" s="43" t="s">
        <v>202</v>
      </c>
      <c r="G96" s="43" t="s">
        <v>203</v>
      </c>
      <c r="H96" s="43" t="s">
        <v>527</v>
      </c>
      <c r="I96" s="43" t="s">
        <v>205</v>
      </c>
      <c r="J96" s="43" t="s">
        <v>230</v>
      </c>
      <c r="K96" s="45">
        <f t="shared" si="6"/>
        <v>44255</v>
      </c>
      <c r="L96" s="46">
        <f t="shared" si="7"/>
        <v>0</v>
      </c>
      <c r="M96" s="43" t="s">
        <v>207</v>
      </c>
      <c r="N96" s="44">
        <v>2.5</v>
      </c>
      <c r="O96" s="44">
        <v>0</v>
      </c>
      <c r="P96" s="44">
        <v>0</v>
      </c>
      <c r="Q96" s="44">
        <v>0</v>
      </c>
      <c r="R96" s="43" t="s">
        <v>347</v>
      </c>
      <c r="S96" s="45">
        <f t="shared" si="8"/>
        <v>44256</v>
      </c>
      <c r="T96" s="46">
        <f t="shared" si="9"/>
        <v>0.33333333333575865</v>
      </c>
      <c r="U96" s="43" t="s">
        <v>325</v>
      </c>
      <c r="V96" s="43" t="s">
        <v>210</v>
      </c>
      <c r="W96" s="43" t="s">
        <v>528</v>
      </c>
      <c r="X96" s="47">
        <f t="shared" si="10"/>
        <v>44255</v>
      </c>
      <c r="Y96" s="48">
        <f t="shared" si="11"/>
        <v>0.74939814814570127</v>
      </c>
    </row>
    <row r="97" spans="1:25" x14ac:dyDescent="0.25">
      <c r="A97" s="43" t="s">
        <v>419</v>
      </c>
      <c r="B97" s="43"/>
      <c r="C97" s="43" t="s">
        <v>328</v>
      </c>
      <c r="D97" s="43" t="s">
        <v>372</v>
      </c>
      <c r="E97" s="44">
        <v>2.5</v>
      </c>
      <c r="F97" s="43" t="s">
        <v>202</v>
      </c>
      <c r="G97" s="43" t="s">
        <v>510</v>
      </c>
      <c r="H97" s="43" t="s">
        <v>386</v>
      </c>
      <c r="I97" s="43" t="s">
        <v>205</v>
      </c>
      <c r="J97" s="43" t="s">
        <v>230</v>
      </c>
      <c r="K97" s="45">
        <f t="shared" si="6"/>
        <v>44255</v>
      </c>
      <c r="L97" s="46">
        <f t="shared" si="7"/>
        <v>0</v>
      </c>
      <c r="M97" s="43" t="s">
        <v>292</v>
      </c>
      <c r="N97" s="44">
        <v>2.5</v>
      </c>
      <c r="O97" s="44">
        <v>0</v>
      </c>
      <c r="P97" s="44">
        <v>0</v>
      </c>
      <c r="Q97" s="44">
        <v>0</v>
      </c>
      <c r="R97" s="43" t="s">
        <v>387</v>
      </c>
      <c r="S97" s="45">
        <f t="shared" si="8"/>
        <v>44256</v>
      </c>
      <c r="T97" s="46">
        <f t="shared" si="9"/>
        <v>0.66666666666424135</v>
      </c>
      <c r="U97" s="43" t="s">
        <v>388</v>
      </c>
      <c r="V97" s="43" t="s">
        <v>210</v>
      </c>
      <c r="W97" s="43" t="s">
        <v>529</v>
      </c>
      <c r="X97" s="47">
        <f t="shared" si="10"/>
        <v>44255</v>
      </c>
      <c r="Y97" s="48">
        <f t="shared" si="11"/>
        <v>0.74925925926072523</v>
      </c>
    </row>
    <row r="98" spans="1:25" x14ac:dyDescent="0.25">
      <c r="A98" s="43" t="s">
        <v>530</v>
      </c>
      <c r="B98" s="43"/>
      <c r="C98" s="43" t="s">
        <v>200</v>
      </c>
      <c r="D98" s="43" t="s">
        <v>201</v>
      </c>
      <c r="E98" s="44">
        <v>7.5</v>
      </c>
      <c r="F98" s="43" t="s">
        <v>202</v>
      </c>
      <c r="G98" s="43" t="s">
        <v>203</v>
      </c>
      <c r="H98" s="43" t="s">
        <v>531</v>
      </c>
      <c r="I98" s="43" t="s">
        <v>205</v>
      </c>
      <c r="J98" s="43" t="s">
        <v>230</v>
      </c>
      <c r="K98" s="45">
        <f t="shared" si="6"/>
        <v>44255</v>
      </c>
      <c r="L98" s="46">
        <f t="shared" si="7"/>
        <v>0</v>
      </c>
      <c r="M98" s="43" t="s">
        <v>207</v>
      </c>
      <c r="N98" s="44">
        <v>0</v>
      </c>
      <c r="O98" s="44">
        <v>0</v>
      </c>
      <c r="P98" s="44">
        <v>0</v>
      </c>
      <c r="Q98" s="44">
        <v>0</v>
      </c>
      <c r="R98" s="43" t="s">
        <v>347</v>
      </c>
      <c r="S98" s="45">
        <f t="shared" si="8"/>
        <v>44256</v>
      </c>
      <c r="T98" s="46">
        <f t="shared" si="9"/>
        <v>0.33333333333575865</v>
      </c>
      <c r="U98" s="43" t="s">
        <v>270</v>
      </c>
      <c r="V98" s="43" t="s">
        <v>210</v>
      </c>
      <c r="W98" s="43" t="s">
        <v>532</v>
      </c>
      <c r="X98" s="47">
        <f t="shared" si="10"/>
        <v>44255</v>
      </c>
      <c r="Y98" s="48">
        <f t="shared" si="11"/>
        <v>0.74795138889021473</v>
      </c>
    </row>
    <row r="99" spans="1:25" x14ac:dyDescent="0.25">
      <c r="A99" s="43" t="s">
        <v>533</v>
      </c>
      <c r="B99" s="43"/>
      <c r="C99" s="43" t="s">
        <v>243</v>
      </c>
      <c r="D99" s="43" t="s">
        <v>259</v>
      </c>
      <c r="E99" s="44">
        <v>7.5</v>
      </c>
      <c r="F99" s="43" t="s">
        <v>202</v>
      </c>
      <c r="G99" s="43" t="s">
        <v>203</v>
      </c>
      <c r="H99" s="43" t="s">
        <v>45</v>
      </c>
      <c r="I99" s="43" t="s">
        <v>205</v>
      </c>
      <c r="J99" s="43" t="s">
        <v>230</v>
      </c>
      <c r="K99" s="45">
        <f t="shared" si="6"/>
        <v>44255</v>
      </c>
      <c r="L99" s="46">
        <f t="shared" si="7"/>
        <v>0</v>
      </c>
      <c r="M99" s="43" t="s">
        <v>292</v>
      </c>
      <c r="N99" s="44">
        <v>7.5</v>
      </c>
      <c r="O99" s="44">
        <v>0</v>
      </c>
      <c r="P99" s="44">
        <v>0</v>
      </c>
      <c r="Q99" s="44">
        <v>0</v>
      </c>
      <c r="R99" s="43" t="s">
        <v>230</v>
      </c>
      <c r="S99" s="45">
        <f t="shared" si="8"/>
        <v>44255</v>
      </c>
      <c r="T99" s="46">
        <f t="shared" si="9"/>
        <v>0</v>
      </c>
      <c r="U99" s="43" t="s">
        <v>341</v>
      </c>
      <c r="V99" s="43" t="s">
        <v>210</v>
      </c>
      <c r="W99" s="43" t="s">
        <v>534</v>
      </c>
      <c r="X99" s="47">
        <f t="shared" si="10"/>
        <v>44255</v>
      </c>
      <c r="Y99" s="48">
        <f t="shared" si="11"/>
        <v>0.74728009258979</v>
      </c>
    </row>
    <row r="100" spans="1:25" x14ac:dyDescent="0.25">
      <c r="A100" s="43" t="s">
        <v>470</v>
      </c>
      <c r="B100" s="43"/>
      <c r="C100" s="43" t="s">
        <v>200</v>
      </c>
      <c r="D100" s="43" t="s">
        <v>277</v>
      </c>
      <c r="E100" s="44">
        <v>7.5</v>
      </c>
      <c r="F100" s="43" t="s">
        <v>202</v>
      </c>
      <c r="G100" s="43" t="s">
        <v>245</v>
      </c>
      <c r="H100" s="43" t="s">
        <v>535</v>
      </c>
      <c r="I100" s="43" t="s">
        <v>205</v>
      </c>
      <c r="J100" s="43" t="s">
        <v>230</v>
      </c>
      <c r="K100" s="45">
        <f t="shared" si="6"/>
        <v>44255</v>
      </c>
      <c r="L100" s="46">
        <f t="shared" si="7"/>
        <v>0</v>
      </c>
      <c r="M100" s="43" t="s">
        <v>231</v>
      </c>
      <c r="N100" s="44">
        <v>7.5</v>
      </c>
      <c r="O100" s="44">
        <v>0</v>
      </c>
      <c r="P100" s="44">
        <v>0</v>
      </c>
      <c r="Q100" s="44">
        <v>0</v>
      </c>
      <c r="R100" s="43" t="s">
        <v>536</v>
      </c>
      <c r="S100" s="45">
        <f t="shared" si="8"/>
        <v>44256</v>
      </c>
      <c r="T100" s="46">
        <f t="shared" si="9"/>
        <v>0.17500000000291038</v>
      </c>
      <c r="U100" s="43" t="s">
        <v>248</v>
      </c>
      <c r="V100" s="43" t="s">
        <v>210</v>
      </c>
      <c r="W100" s="43" t="s">
        <v>537</v>
      </c>
      <c r="X100" s="47">
        <f t="shared" si="10"/>
        <v>44255</v>
      </c>
      <c r="Y100" s="48">
        <f t="shared" si="11"/>
        <v>0.74616898148087785</v>
      </c>
    </row>
    <row r="101" spans="1:25" x14ac:dyDescent="0.25">
      <c r="A101" s="43" t="s">
        <v>482</v>
      </c>
      <c r="B101" s="43"/>
      <c r="C101" s="43" t="s">
        <v>200</v>
      </c>
      <c r="D101" s="43" t="s">
        <v>201</v>
      </c>
      <c r="E101" s="44">
        <v>10</v>
      </c>
      <c r="F101" s="43" t="s">
        <v>202</v>
      </c>
      <c r="G101" s="43" t="s">
        <v>203</v>
      </c>
      <c r="H101" s="43" t="s">
        <v>538</v>
      </c>
      <c r="I101" s="43" t="s">
        <v>205</v>
      </c>
      <c r="J101" s="43" t="s">
        <v>230</v>
      </c>
      <c r="K101" s="45">
        <f t="shared" si="6"/>
        <v>44255</v>
      </c>
      <c r="L101" s="46">
        <f t="shared" si="7"/>
        <v>0</v>
      </c>
      <c r="M101" s="43" t="s">
        <v>231</v>
      </c>
      <c r="N101" s="44">
        <v>10</v>
      </c>
      <c r="O101" s="44">
        <v>0</v>
      </c>
      <c r="P101" s="44">
        <v>0</v>
      </c>
      <c r="Q101" s="44">
        <v>0</v>
      </c>
      <c r="R101" s="43" t="s">
        <v>232</v>
      </c>
      <c r="S101" s="45">
        <f t="shared" si="8"/>
        <v>44256</v>
      </c>
      <c r="T101" s="46">
        <f t="shared" si="9"/>
        <v>0.54166666666424135</v>
      </c>
      <c r="U101" s="43" t="s">
        <v>539</v>
      </c>
      <c r="V101" s="43" t="s">
        <v>210</v>
      </c>
      <c r="W101" s="43" t="s">
        <v>540</v>
      </c>
      <c r="X101" s="47">
        <f t="shared" si="10"/>
        <v>44255</v>
      </c>
      <c r="Y101" s="48">
        <f t="shared" si="11"/>
        <v>0.744733796294895</v>
      </c>
    </row>
    <row r="102" spans="1:25" x14ac:dyDescent="0.25">
      <c r="A102" s="43" t="s">
        <v>541</v>
      </c>
      <c r="B102" s="43"/>
      <c r="C102" s="43" t="s">
        <v>200</v>
      </c>
      <c r="D102" s="43" t="s">
        <v>201</v>
      </c>
      <c r="E102" s="44">
        <v>6</v>
      </c>
      <c r="F102" s="43" t="s">
        <v>202</v>
      </c>
      <c r="G102" s="43" t="s">
        <v>203</v>
      </c>
      <c r="H102" s="43" t="s">
        <v>542</v>
      </c>
      <c r="I102" s="43" t="s">
        <v>205</v>
      </c>
      <c r="J102" s="43" t="s">
        <v>230</v>
      </c>
      <c r="K102" s="45">
        <f t="shared" si="6"/>
        <v>44255</v>
      </c>
      <c r="L102" s="46">
        <f t="shared" si="7"/>
        <v>0</v>
      </c>
      <c r="M102" s="43" t="s">
        <v>207</v>
      </c>
      <c r="N102" s="44">
        <v>0</v>
      </c>
      <c r="O102" s="44">
        <v>0</v>
      </c>
      <c r="P102" s="44">
        <v>0</v>
      </c>
      <c r="Q102" s="44">
        <v>0</v>
      </c>
      <c r="R102" s="43" t="s">
        <v>347</v>
      </c>
      <c r="S102" s="45">
        <f t="shared" si="8"/>
        <v>44256</v>
      </c>
      <c r="T102" s="46">
        <f t="shared" si="9"/>
        <v>0.33333333333575865</v>
      </c>
      <c r="U102" s="43" t="s">
        <v>543</v>
      </c>
      <c r="V102" s="43" t="s">
        <v>210</v>
      </c>
      <c r="W102" s="43" t="s">
        <v>544</v>
      </c>
      <c r="X102" s="47">
        <f t="shared" si="10"/>
        <v>44255</v>
      </c>
      <c r="Y102" s="48">
        <f t="shared" si="11"/>
        <v>0.74444444444088731</v>
      </c>
    </row>
    <row r="103" spans="1:25" x14ac:dyDescent="0.25">
      <c r="A103" s="43" t="s">
        <v>296</v>
      </c>
      <c r="B103" s="43"/>
      <c r="C103" s="43" t="s">
        <v>200</v>
      </c>
      <c r="D103" s="43" t="s">
        <v>201</v>
      </c>
      <c r="E103" s="44">
        <v>10</v>
      </c>
      <c r="F103" s="43" t="s">
        <v>202</v>
      </c>
      <c r="G103" s="43" t="s">
        <v>203</v>
      </c>
      <c r="H103" s="43" t="s">
        <v>545</v>
      </c>
      <c r="I103" s="43" t="s">
        <v>205</v>
      </c>
      <c r="J103" s="43" t="s">
        <v>230</v>
      </c>
      <c r="K103" s="45">
        <f t="shared" si="6"/>
        <v>44255</v>
      </c>
      <c r="L103" s="46">
        <f t="shared" si="7"/>
        <v>0</v>
      </c>
      <c r="M103" s="43" t="s">
        <v>207</v>
      </c>
      <c r="N103" s="44">
        <v>10</v>
      </c>
      <c r="O103" s="44">
        <v>0</v>
      </c>
      <c r="P103" s="44">
        <v>0</v>
      </c>
      <c r="Q103" s="44">
        <v>0</v>
      </c>
      <c r="R103" s="43" t="s">
        <v>347</v>
      </c>
      <c r="S103" s="45">
        <f t="shared" si="8"/>
        <v>44256</v>
      </c>
      <c r="T103" s="46">
        <f t="shared" si="9"/>
        <v>0.33333333333575865</v>
      </c>
      <c r="U103" s="43" t="s">
        <v>298</v>
      </c>
      <c r="V103" s="43" t="s">
        <v>210</v>
      </c>
      <c r="W103" s="43" t="s">
        <v>546</v>
      </c>
      <c r="X103" s="47">
        <f t="shared" si="10"/>
        <v>44255</v>
      </c>
      <c r="Y103" s="48">
        <f t="shared" si="11"/>
        <v>0.74439814814832062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workbookViewId="0">
      <selection activeCell="B16" sqref="B16"/>
    </sheetView>
  </sheetViews>
  <sheetFormatPr defaultRowHeight="15" x14ac:dyDescent="0.25"/>
  <cols>
    <col min="1" max="1" width="17.5703125" customWidth="1"/>
    <col min="2" max="2" width="10.42578125" customWidth="1"/>
    <col min="6" max="6" width="10.42578125" bestFit="1" customWidth="1"/>
    <col min="8" max="8" width="10.42578125" bestFit="1" customWidth="1"/>
  </cols>
  <sheetData>
    <row r="1" spans="1:19" x14ac:dyDescent="0.25">
      <c r="A1" s="1" t="s">
        <v>166</v>
      </c>
    </row>
    <row r="2" spans="1:19" ht="33.75" customHeight="1" x14ac:dyDescent="0.25">
      <c r="A2" s="59" t="s">
        <v>117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4" spans="1:19" x14ac:dyDescent="0.25">
      <c r="A4" t="s">
        <v>118</v>
      </c>
      <c r="B4" t="s">
        <v>119</v>
      </c>
    </row>
    <row r="6" spans="1:19" x14ac:dyDescent="0.25">
      <c r="A6" s="2" t="s">
        <v>120</v>
      </c>
      <c r="B6" s="2" t="s">
        <v>141</v>
      </c>
      <c r="C6" s="2" t="s">
        <v>142</v>
      </c>
      <c r="D6" s="2" t="s">
        <v>143</v>
      </c>
      <c r="E6" s="2" t="s">
        <v>144</v>
      </c>
      <c r="F6" s="2" t="s">
        <v>145</v>
      </c>
      <c r="G6" s="2" t="s">
        <v>146</v>
      </c>
      <c r="H6" s="2" t="s">
        <v>147</v>
      </c>
      <c r="I6" s="2" t="s">
        <v>148</v>
      </c>
      <c r="J6" s="2" t="s">
        <v>149</v>
      </c>
      <c r="K6" s="2" t="s">
        <v>150</v>
      </c>
      <c r="L6" s="2" t="s">
        <v>151</v>
      </c>
      <c r="M6" s="2" t="s">
        <v>152</v>
      </c>
      <c r="N6" s="5" t="s">
        <v>121</v>
      </c>
      <c r="O6" s="5" t="s">
        <v>122</v>
      </c>
      <c r="P6" s="5" t="s">
        <v>123</v>
      </c>
      <c r="Q6" s="19" t="s">
        <v>163</v>
      </c>
      <c r="R6" s="19" t="s">
        <v>164</v>
      </c>
      <c r="S6" s="19" t="s">
        <v>165</v>
      </c>
    </row>
    <row r="7" spans="1:19" x14ac:dyDescent="0.25">
      <c r="A7" s="3" t="s">
        <v>124</v>
      </c>
      <c r="B7" s="4">
        <v>20602</v>
      </c>
      <c r="C7" s="4">
        <v>19077</v>
      </c>
      <c r="D7" s="4">
        <v>15629</v>
      </c>
      <c r="E7" s="4">
        <v>12412</v>
      </c>
      <c r="F7" s="4">
        <v>21525</v>
      </c>
      <c r="G7" s="4">
        <v>21153</v>
      </c>
      <c r="H7" s="4">
        <v>21747</v>
      </c>
      <c r="I7" s="4">
        <v>10481</v>
      </c>
      <c r="J7" s="4">
        <v>20931</v>
      </c>
      <c r="K7" s="4">
        <v>22922</v>
      </c>
      <c r="L7" s="4">
        <v>24738</v>
      </c>
      <c r="M7" s="4">
        <v>16150</v>
      </c>
      <c r="N7" s="6"/>
      <c r="O7" s="6"/>
      <c r="P7" s="6"/>
      <c r="Q7" s="20"/>
      <c r="R7" s="20"/>
      <c r="S7" s="20"/>
    </row>
    <row r="8" spans="1:19" x14ac:dyDescent="0.25">
      <c r="A8" s="3" t="s">
        <v>125</v>
      </c>
      <c r="B8" s="4">
        <v>13340</v>
      </c>
      <c r="C8" s="4">
        <v>11601</v>
      </c>
      <c r="D8" s="4">
        <v>22080</v>
      </c>
      <c r="E8" s="4">
        <v>17376</v>
      </c>
      <c r="F8" s="4">
        <v>12435</v>
      </c>
      <c r="G8" s="4">
        <v>10730</v>
      </c>
      <c r="H8" s="4">
        <v>14126</v>
      </c>
      <c r="I8" s="4">
        <v>18334</v>
      </c>
      <c r="J8" s="4">
        <v>14272</v>
      </c>
      <c r="K8" s="4">
        <v>16090</v>
      </c>
      <c r="L8" s="4">
        <v>15954</v>
      </c>
      <c r="M8" s="4">
        <v>20124</v>
      </c>
      <c r="N8" s="6"/>
      <c r="O8" s="6"/>
      <c r="P8" s="6"/>
      <c r="Q8" s="20"/>
      <c r="R8" s="20"/>
      <c r="S8" s="20"/>
    </row>
    <row r="9" spans="1:19" x14ac:dyDescent="0.25">
      <c r="A9" s="3" t="s">
        <v>126</v>
      </c>
      <c r="B9" s="4">
        <v>16740</v>
      </c>
      <c r="C9" s="4">
        <v>11502</v>
      </c>
      <c r="D9" s="4">
        <v>14717</v>
      </c>
      <c r="E9" s="4">
        <v>24932</v>
      </c>
      <c r="F9" s="4">
        <v>22243</v>
      </c>
      <c r="G9" s="4">
        <v>15512</v>
      </c>
      <c r="H9" s="4">
        <v>12614</v>
      </c>
      <c r="I9" s="4">
        <v>24183</v>
      </c>
      <c r="J9" s="4">
        <v>12483</v>
      </c>
      <c r="K9" s="4">
        <v>16481</v>
      </c>
      <c r="L9" s="4">
        <v>14517</v>
      </c>
      <c r="M9" s="4">
        <v>11556</v>
      </c>
      <c r="N9" s="6"/>
      <c r="O9" s="6"/>
      <c r="P9" s="6"/>
      <c r="Q9" s="20"/>
      <c r="R9" s="20"/>
      <c r="S9" s="20"/>
    </row>
    <row r="10" spans="1:19" x14ac:dyDescent="0.25">
      <c r="A10" s="3" t="s">
        <v>127</v>
      </c>
      <c r="B10" s="4">
        <v>14658</v>
      </c>
      <c r="C10" s="4">
        <v>16498</v>
      </c>
      <c r="D10" s="4">
        <v>24959</v>
      </c>
      <c r="E10" s="4">
        <v>11854</v>
      </c>
      <c r="F10" s="4">
        <v>23949</v>
      </c>
      <c r="G10" s="4">
        <v>11746</v>
      </c>
      <c r="H10" s="4">
        <v>17728</v>
      </c>
      <c r="I10" s="4">
        <v>24156</v>
      </c>
      <c r="J10" s="4">
        <v>24909</v>
      </c>
      <c r="K10" s="4">
        <v>14354</v>
      </c>
      <c r="L10" s="4">
        <v>21879</v>
      </c>
      <c r="M10" s="4">
        <v>15904</v>
      </c>
      <c r="N10" s="6"/>
      <c r="O10" s="6"/>
      <c r="P10" s="6"/>
      <c r="Q10" s="20"/>
      <c r="R10" s="20"/>
      <c r="S10" s="20"/>
    </row>
    <row r="11" spans="1:19" x14ac:dyDescent="0.25">
      <c r="A11" s="3" t="s">
        <v>128</v>
      </c>
      <c r="B11" s="4">
        <v>16795</v>
      </c>
      <c r="C11" s="4">
        <v>17438</v>
      </c>
      <c r="D11" s="4">
        <v>22514</v>
      </c>
      <c r="E11" s="4">
        <v>21974</v>
      </c>
      <c r="F11" s="4">
        <v>22775</v>
      </c>
      <c r="G11" s="4">
        <v>10484</v>
      </c>
      <c r="H11" s="4">
        <v>24139</v>
      </c>
      <c r="I11" s="4">
        <v>16195</v>
      </c>
      <c r="J11" s="4">
        <v>11765</v>
      </c>
      <c r="K11" s="4">
        <v>13967</v>
      </c>
      <c r="L11" s="4">
        <v>18779</v>
      </c>
      <c r="M11" s="4">
        <v>12990</v>
      </c>
      <c r="N11" s="6"/>
      <c r="O11" s="6"/>
      <c r="P11" s="6"/>
      <c r="Q11" s="20"/>
      <c r="R11" s="20"/>
      <c r="S11" s="20"/>
    </row>
    <row r="12" spans="1:19" x14ac:dyDescent="0.25">
      <c r="A12" s="3" t="s">
        <v>129</v>
      </c>
      <c r="B12" s="4">
        <v>10566</v>
      </c>
      <c r="C12" s="4">
        <v>11183</v>
      </c>
      <c r="D12" s="4">
        <v>24349</v>
      </c>
      <c r="E12" s="4">
        <v>22127</v>
      </c>
      <c r="F12" s="4">
        <v>14749</v>
      </c>
      <c r="G12" s="4">
        <v>24161</v>
      </c>
      <c r="H12" s="4">
        <v>23502</v>
      </c>
      <c r="I12" s="4">
        <v>11186</v>
      </c>
      <c r="J12" s="4">
        <v>10371</v>
      </c>
      <c r="K12" s="4">
        <v>11303</v>
      </c>
      <c r="L12" s="4">
        <v>16581</v>
      </c>
      <c r="M12" s="4">
        <v>21682</v>
      </c>
      <c r="N12" s="6"/>
      <c r="O12" s="6"/>
      <c r="P12" s="6"/>
      <c r="Q12" s="20"/>
      <c r="R12" s="20"/>
      <c r="S12" s="20"/>
    </row>
    <row r="13" spans="1:19" x14ac:dyDescent="0.25">
      <c r="A13" s="3" t="s">
        <v>130</v>
      </c>
      <c r="B13" s="4">
        <v>10014</v>
      </c>
      <c r="C13" s="4">
        <v>20839</v>
      </c>
      <c r="D13" s="4">
        <v>12601</v>
      </c>
      <c r="E13" s="4">
        <v>18184</v>
      </c>
      <c r="F13" s="4">
        <v>19708</v>
      </c>
      <c r="G13" s="4">
        <v>18303</v>
      </c>
      <c r="H13" s="4">
        <v>14313</v>
      </c>
      <c r="I13" s="4">
        <v>16187</v>
      </c>
      <c r="J13" s="4">
        <v>12840</v>
      </c>
      <c r="K13" s="4">
        <v>14431</v>
      </c>
      <c r="L13" s="4">
        <v>12726</v>
      </c>
      <c r="M13" s="4">
        <v>23506</v>
      </c>
      <c r="N13" s="6"/>
      <c r="O13" s="6"/>
      <c r="P13" s="6"/>
      <c r="Q13" s="20"/>
      <c r="R13" s="20"/>
      <c r="S13" s="20"/>
    </row>
    <row r="14" spans="1:19" x14ac:dyDescent="0.25">
      <c r="A14" s="3" t="s">
        <v>131</v>
      </c>
      <c r="B14" s="4">
        <v>18409</v>
      </c>
      <c r="C14" s="4">
        <v>24770</v>
      </c>
      <c r="D14" s="4">
        <v>20509</v>
      </c>
      <c r="E14" s="4">
        <v>13784</v>
      </c>
      <c r="F14" s="4">
        <v>20499</v>
      </c>
      <c r="G14" s="4">
        <v>18896</v>
      </c>
      <c r="H14" s="4">
        <v>15157</v>
      </c>
      <c r="I14" s="4">
        <v>10141</v>
      </c>
      <c r="J14" s="4">
        <v>10868</v>
      </c>
      <c r="K14" s="4">
        <v>10360</v>
      </c>
      <c r="L14" s="4">
        <v>13645</v>
      </c>
      <c r="M14" s="4">
        <v>15997</v>
      </c>
      <c r="N14" s="6"/>
      <c r="O14" s="6"/>
      <c r="P14" s="6"/>
      <c r="Q14" s="20"/>
      <c r="R14" s="20"/>
      <c r="S14" s="20"/>
    </row>
    <row r="15" spans="1:19" x14ac:dyDescent="0.25">
      <c r="A15" s="3" t="s">
        <v>132</v>
      </c>
      <c r="B15" s="4">
        <v>19018</v>
      </c>
      <c r="C15" s="4">
        <v>16009</v>
      </c>
      <c r="D15" s="4">
        <v>20553</v>
      </c>
      <c r="E15" s="4">
        <v>22347</v>
      </c>
      <c r="F15" s="4">
        <v>12554</v>
      </c>
      <c r="G15" s="4">
        <v>10887</v>
      </c>
      <c r="H15" s="4">
        <v>23309</v>
      </c>
      <c r="I15" s="4">
        <v>23200</v>
      </c>
      <c r="J15" s="4">
        <v>22675</v>
      </c>
      <c r="K15" s="4">
        <v>11587</v>
      </c>
      <c r="L15" s="4">
        <v>23689</v>
      </c>
      <c r="M15" s="4">
        <v>15753</v>
      </c>
      <c r="N15" s="6"/>
      <c r="O15" s="6"/>
      <c r="P15" s="6"/>
      <c r="Q15" s="20"/>
      <c r="R15" s="20"/>
      <c r="S15" s="20"/>
    </row>
    <row r="16" spans="1:19" x14ac:dyDescent="0.25">
      <c r="A16" s="3" t="s">
        <v>133</v>
      </c>
      <c r="B16" s="4">
        <v>12313</v>
      </c>
      <c r="C16" s="4">
        <v>21794</v>
      </c>
      <c r="D16" s="4">
        <v>11512</v>
      </c>
      <c r="E16" s="4">
        <v>11500</v>
      </c>
      <c r="F16" s="4">
        <v>23961</v>
      </c>
      <c r="G16" s="4">
        <v>24445</v>
      </c>
      <c r="H16" s="4">
        <v>10021</v>
      </c>
      <c r="I16" s="4">
        <v>22651</v>
      </c>
      <c r="J16" s="4">
        <v>18161</v>
      </c>
      <c r="K16" s="4">
        <v>24251</v>
      </c>
      <c r="L16" s="4">
        <v>23765</v>
      </c>
      <c r="M16" s="4">
        <v>15101</v>
      </c>
      <c r="N16" s="6"/>
      <c r="O16" s="6"/>
      <c r="P16" s="6"/>
      <c r="Q16" s="20"/>
      <c r="R16" s="20"/>
      <c r="S16" s="20"/>
    </row>
  </sheetData>
  <mergeCells count="1">
    <mergeCell ref="A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Basic</vt:lpstr>
      <vt:lpstr>SumIf + Sumifs</vt:lpstr>
      <vt:lpstr>SumProduct</vt:lpstr>
      <vt:lpstr>EXTRACT DATE AND TIME</vt:lpstr>
      <vt:lpstr>Large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Sanjeev Sharma</dc:creator>
  <cp:lastModifiedBy>Furkan Ali</cp:lastModifiedBy>
  <dcterms:created xsi:type="dcterms:W3CDTF">2021-05-29T10:59:58Z</dcterms:created>
  <dcterms:modified xsi:type="dcterms:W3CDTF">2021-06-24T06:02:21Z</dcterms:modified>
</cp:coreProperties>
</file>